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550" windowHeight="84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1" i="1" l="1"/>
  <c r="B81" i="1"/>
  <c r="D81" i="1"/>
  <c r="D84" i="1"/>
  <c r="C84" i="1"/>
  <c r="B84" i="1"/>
  <c r="C89" i="1" l="1"/>
  <c r="D89" i="1"/>
  <c r="B89" i="1"/>
  <c r="C82" i="1"/>
  <c r="D82" i="1"/>
  <c r="D85" i="1" s="1"/>
  <c r="B82" i="1"/>
  <c r="K77" i="1"/>
  <c r="L77" i="1"/>
  <c r="G73" i="1"/>
  <c r="H73" i="1"/>
  <c r="C55" i="1"/>
  <c r="D55" i="1"/>
  <c r="L26" i="1"/>
  <c r="K26" i="1"/>
  <c r="G19" i="1"/>
  <c r="H19" i="1"/>
  <c r="C11" i="1"/>
  <c r="D11" i="1"/>
  <c r="H92" i="1"/>
  <c r="G92" i="1"/>
  <c r="H91" i="1"/>
  <c r="G91" i="1"/>
  <c r="B88" i="1"/>
  <c r="C88" i="1"/>
  <c r="C83" i="1"/>
  <c r="D83" i="1"/>
  <c r="D87" i="1"/>
  <c r="B87" i="1"/>
  <c r="C87" i="1"/>
  <c r="B83" i="1"/>
  <c r="J77" i="1"/>
  <c r="F73" i="1"/>
  <c r="J26" i="1"/>
  <c r="F19" i="1"/>
  <c r="B55" i="1"/>
  <c r="E55" i="1"/>
  <c r="I55" i="1"/>
  <c r="B85" i="1" l="1"/>
  <c r="C85" i="1"/>
  <c r="C90" i="1"/>
  <c r="L79" i="1"/>
  <c r="K79" i="1"/>
  <c r="D90" i="1"/>
  <c r="D79" i="1"/>
  <c r="C79" i="1"/>
  <c r="H79" i="1"/>
  <c r="G79" i="1"/>
  <c r="J79" i="1"/>
  <c r="F79" i="1"/>
  <c r="B90" i="1"/>
  <c r="B11" i="1"/>
  <c r="B79" i="1" s="1"/>
</calcChain>
</file>

<file path=xl/sharedStrings.xml><?xml version="1.0" encoding="utf-8"?>
<sst xmlns="http://schemas.openxmlformats.org/spreadsheetml/2006/main" count="104" uniqueCount="84">
  <si>
    <t>REVENUE</t>
  </si>
  <si>
    <t>EXPENSE</t>
  </si>
  <si>
    <t>District Convention</t>
  </si>
  <si>
    <t>NET INCOME</t>
  </si>
  <si>
    <t>Happy Mug</t>
  </si>
  <si>
    <t>Yearbook Revenue</t>
  </si>
  <si>
    <t>Insurance</t>
  </si>
  <si>
    <t>Group Study Exchange</t>
  </si>
  <si>
    <t>International - sundry</t>
  </si>
  <si>
    <t>Yearbook Expense</t>
  </si>
  <si>
    <t>Special Needs Youth</t>
  </si>
  <si>
    <t>Special Needs Adults &amp; Youth</t>
  </si>
  <si>
    <t>Adventure in Citizenship</t>
  </si>
  <si>
    <t>Colch Comm Workshops</t>
  </si>
  <si>
    <t>Youth Bursaries</t>
  </si>
  <si>
    <t>Youth &amp; Student Projects</t>
  </si>
  <si>
    <t>Community Account</t>
  </si>
  <si>
    <t>International</t>
  </si>
  <si>
    <t>Total</t>
  </si>
  <si>
    <t>Community</t>
  </si>
  <si>
    <t>Community Sundry</t>
  </si>
  <si>
    <t>RYLA</t>
  </si>
  <si>
    <t>Colchester Food Bank</t>
  </si>
  <si>
    <t xml:space="preserve">Cobequid Children's First Foundation </t>
  </si>
  <si>
    <t>Int'l Student Bursary (DalAC)</t>
  </si>
  <si>
    <t>District Grants</t>
  </si>
  <si>
    <t>Bollywood Night</t>
  </si>
  <si>
    <t>Swim for Polio</t>
  </si>
  <si>
    <t>Budget</t>
  </si>
  <si>
    <t>Club Account</t>
  </si>
  <si>
    <t>Dues</t>
  </si>
  <si>
    <t>50/50 Draw</t>
  </si>
  <si>
    <t>Christmas brunch</t>
  </si>
  <si>
    <t>Sundry</t>
  </si>
  <si>
    <t>Meeting Room</t>
  </si>
  <si>
    <t>Truro Boys and Girls Club</t>
  </si>
  <si>
    <t>Student Exchange Program</t>
  </si>
  <si>
    <t>Charitable Trust</t>
  </si>
  <si>
    <t>Donations - receipted</t>
  </si>
  <si>
    <t>Donations EFT</t>
  </si>
  <si>
    <t>District Dues</t>
  </si>
  <si>
    <t>International Dues</t>
  </si>
  <si>
    <t>Christmas Brunch</t>
  </si>
  <si>
    <t>Server's Christmas Gift</t>
  </si>
  <si>
    <t>Socials</t>
  </si>
  <si>
    <t>Club Supplies</t>
  </si>
  <si>
    <t>Bank Charges</t>
  </si>
  <si>
    <t>Rotary leadership Institute</t>
  </si>
  <si>
    <t>Website</t>
  </si>
  <si>
    <t>TOTAL REVENUE - Community</t>
  </si>
  <si>
    <t>TOTAL REVENUE-Club</t>
  </si>
  <si>
    <t>TOTAL REVENUE-Charitable Trust</t>
  </si>
  <si>
    <t>TOTAL EXPENSE - Community</t>
  </si>
  <si>
    <t>TOTAL EXPENSE - Club</t>
  </si>
  <si>
    <t>External transfer from trusts</t>
  </si>
  <si>
    <t>Camp Tidnish</t>
  </si>
  <si>
    <t>Other Charities (special dist)</t>
  </si>
  <si>
    <t>Other charities</t>
  </si>
  <si>
    <t>TOTAL EXPENSE - Charitable Trust</t>
  </si>
  <si>
    <t>Bollywood - NET</t>
  </si>
  <si>
    <t>Swim for Polio - NET</t>
  </si>
  <si>
    <t>Charter Night</t>
  </si>
  <si>
    <t>Website Advertising</t>
  </si>
  <si>
    <t>Guest Luncheon</t>
  </si>
  <si>
    <t>Charter Night - NET</t>
  </si>
  <si>
    <t>Christmas Brunch - NET</t>
  </si>
  <si>
    <t>Operating-Sundry (incl Paypal fees)</t>
  </si>
  <si>
    <t>Plan International  (foster child)</t>
  </si>
  <si>
    <t>2017-2018</t>
  </si>
  <si>
    <t>Actual As At</t>
  </si>
  <si>
    <t>Actual As at</t>
  </si>
  <si>
    <t>Public Relations</t>
  </si>
  <si>
    <t>Yearbook - NET</t>
  </si>
  <si>
    <t>Vocational/Youth</t>
  </si>
  <si>
    <t>May 28/18</t>
  </si>
  <si>
    <t>2018-2019</t>
  </si>
  <si>
    <t>Yearbook cash donations</t>
  </si>
  <si>
    <t>Bollywood cash donations</t>
  </si>
  <si>
    <t>Swim for Polio cash donations</t>
  </si>
  <si>
    <t>District Governors Visit</t>
  </si>
  <si>
    <t>Bank Charges and Interest</t>
  </si>
  <si>
    <t>Interact Club</t>
  </si>
  <si>
    <t>Musical Park</t>
  </si>
  <si>
    <t>Rotaract/Interact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</si>
</sst>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165" fontId="3" fillId="0" borderId="0" xfId="1" applyNumberFormat="1" applyFont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1" fillId="0" borderId="3" xfId="0" applyFont="1" applyBorder="1"/>
    <xf numFmtId="165" fontId="2" fillId="0" borderId="3" xfId="1" applyNumberFormat="1" applyFont="1" applyBorder="1" applyAlignment="1">
      <alignment horizontal="left"/>
    </xf>
    <xf numFmtId="165" fontId="1" fillId="0" borderId="0" xfId="1" applyNumberFormat="1" applyFont="1"/>
    <xf numFmtId="165" fontId="1" fillId="0" borderId="1" xfId="1" applyNumberFormat="1" applyFont="1" applyBorder="1"/>
    <xf numFmtId="165" fontId="1" fillId="0" borderId="3" xfId="1" applyNumberFormat="1" applyFont="1" applyBorder="1"/>
    <xf numFmtId="165" fontId="1" fillId="0" borderId="4" xfId="1" applyNumberFormat="1" applyFont="1" applyBorder="1"/>
    <xf numFmtId="165" fontId="2" fillId="0" borderId="3" xfId="1" applyNumberFormat="1" applyFont="1" applyBorder="1"/>
    <xf numFmtId="165" fontId="1" fillId="0" borderId="0" xfId="1" applyNumberFormat="1" applyFont="1" applyAlignment="1">
      <alignment horizontal="left"/>
    </xf>
    <xf numFmtId="165" fontId="1" fillId="0" borderId="0" xfId="1" applyNumberFormat="1" applyFont="1" applyBorder="1"/>
    <xf numFmtId="165" fontId="1" fillId="2" borderId="0" xfId="1" applyNumberFormat="1" applyFont="1" applyFill="1" applyBorder="1"/>
    <xf numFmtId="165" fontId="1" fillId="3" borderId="0" xfId="1" applyNumberFormat="1" applyFont="1" applyFill="1"/>
    <xf numFmtId="165" fontId="1" fillId="3" borderId="1" xfId="1" applyNumberFormat="1" applyFont="1" applyFill="1" applyBorder="1"/>
    <xf numFmtId="165" fontId="1" fillId="3" borderId="0" xfId="1" applyNumberFormat="1" applyFont="1" applyFill="1" applyAlignment="1">
      <alignment horizontal="right"/>
    </xf>
    <xf numFmtId="165" fontId="1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165" fontId="1" fillId="3" borderId="0" xfId="1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/>
    <xf numFmtId="0" fontId="1" fillId="3" borderId="1" xfId="0" applyFont="1" applyFill="1" applyBorder="1"/>
    <xf numFmtId="165" fontId="1" fillId="3" borderId="0" xfId="1" applyNumberFormat="1" applyFont="1" applyFill="1" applyBorder="1"/>
    <xf numFmtId="165" fontId="1" fillId="3" borderId="3" xfId="1" applyNumberFormat="1" applyFont="1" applyFill="1" applyBorder="1"/>
    <xf numFmtId="165" fontId="1" fillId="3" borderId="4" xfId="1" applyNumberFormat="1" applyFont="1" applyFill="1" applyBorder="1"/>
    <xf numFmtId="165" fontId="1" fillId="0" borderId="3" xfId="1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65" fontId="2" fillId="0" borderId="5" xfId="1" applyNumberFormat="1" applyFont="1" applyBorder="1" applyAlignment="1">
      <alignment horizontal="left"/>
    </xf>
    <xf numFmtId="165" fontId="2" fillId="0" borderId="0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/>
    </xf>
    <xf numFmtId="165" fontId="2" fillId="0" borderId="4" xfId="1" applyNumberFormat="1" applyFont="1" applyBorder="1" applyAlignment="1">
      <alignment horizontal="left"/>
    </xf>
    <xf numFmtId="165" fontId="1" fillId="5" borderId="0" xfId="1" applyNumberFormat="1" applyFont="1" applyFill="1"/>
    <xf numFmtId="0" fontId="1" fillId="5" borderId="2" xfId="0" applyFont="1" applyFill="1" applyBorder="1"/>
    <xf numFmtId="165" fontId="1" fillId="5" borderId="0" xfId="1" applyNumberFormat="1" applyFont="1" applyFill="1" applyBorder="1"/>
    <xf numFmtId="165" fontId="1" fillId="4" borderId="0" xfId="1" applyNumberFormat="1" applyFont="1" applyFill="1"/>
    <xf numFmtId="0" fontId="1" fillId="4" borderId="2" xfId="0" applyFont="1" applyFill="1" applyBorder="1"/>
    <xf numFmtId="165" fontId="1" fillId="4" borderId="0" xfId="1" applyNumberFormat="1" applyFont="1" applyFill="1" applyBorder="1"/>
    <xf numFmtId="0" fontId="1" fillId="7" borderId="2" xfId="0" applyFont="1" applyFill="1" applyBorder="1"/>
    <xf numFmtId="165" fontId="1" fillId="7" borderId="0" xfId="1" applyNumberFormat="1" applyFont="1" applyFill="1" applyBorder="1"/>
    <xf numFmtId="165" fontId="1" fillId="7" borderId="0" xfId="1" applyNumberFormat="1" applyFont="1" applyFill="1"/>
    <xf numFmtId="0" fontId="1" fillId="3" borderId="0" xfId="0" applyNumberFormat="1" applyFont="1" applyFill="1" applyAlignment="1">
      <alignment horizontal="left"/>
    </xf>
    <xf numFmtId="0" fontId="2" fillId="6" borderId="0" xfId="0" applyNumberFormat="1" applyFont="1" applyFill="1" applyBorder="1" applyAlignment="1">
      <alignment horizontal="left"/>
    </xf>
    <xf numFmtId="165" fontId="2" fillId="6" borderId="0" xfId="1" applyNumberFormat="1" applyFont="1" applyFill="1" applyAlignment="1">
      <alignment horizontal="left"/>
    </xf>
    <xf numFmtId="165" fontId="1" fillId="6" borderId="1" xfId="1" applyNumberFormat="1" applyFont="1" applyFill="1" applyBorder="1"/>
    <xf numFmtId="165" fontId="2" fillId="6" borderId="0" xfId="1" applyNumberFormat="1" applyFont="1" applyFill="1"/>
    <xf numFmtId="165" fontId="2" fillId="6" borderId="1" xfId="1" applyNumberFormat="1" applyFont="1" applyFill="1" applyBorder="1"/>
    <xf numFmtId="165" fontId="1" fillId="0" borderId="1" xfId="1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0" fontId="7" fillId="0" borderId="0" xfId="0" applyFont="1"/>
    <xf numFmtId="0" fontId="1" fillId="0" borderId="5" xfId="0" applyFont="1" applyBorder="1"/>
    <xf numFmtId="165" fontId="2" fillId="0" borderId="2" xfId="1" applyNumberFormat="1" applyFont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  <xf numFmtId="0" fontId="1" fillId="0" borderId="0" xfId="0" applyFont="1" applyBorder="1" applyAlignment="1">
      <alignment wrapText="1"/>
    </xf>
    <xf numFmtId="0" fontId="1" fillId="8" borderId="2" xfId="0" applyFont="1" applyFill="1" applyBorder="1"/>
    <xf numFmtId="165" fontId="1" fillId="8" borderId="0" xfId="1" applyNumberFormat="1" applyFont="1" applyFill="1" applyBorder="1"/>
    <xf numFmtId="165" fontId="1" fillId="8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1089660</xdr:colOff>
      <xdr:row>0</xdr:row>
      <xdr:rowOff>754380</xdr:rowOff>
    </xdr:to>
    <xdr:pic>
      <xdr:nvPicPr>
        <xdr:cNvPr id="10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96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7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63" sqref="G63"/>
    </sheetView>
  </sheetViews>
  <sheetFormatPr defaultColWidth="9.140625" defaultRowHeight="15.75" x14ac:dyDescent="0.25"/>
  <cols>
    <col min="1" max="1" width="39.140625" style="1" customWidth="1"/>
    <col min="2" max="2" width="10.5703125" style="4" customWidth="1"/>
    <col min="3" max="3" width="15.28515625" style="1" customWidth="1"/>
    <col min="4" max="4" width="10.7109375" style="1" bestFit="1" customWidth="1"/>
    <col min="5" max="5" width="1.28515625" style="6" customWidth="1"/>
    <col min="6" max="7" width="10.28515625" style="1" customWidth="1"/>
    <col min="8" max="8" width="9.140625" style="1"/>
    <col min="9" max="9" width="1.28515625" style="6" customWidth="1"/>
    <col min="10" max="10" width="9.140625" style="1"/>
    <col min="11" max="11" width="11.28515625" style="1" customWidth="1"/>
    <col min="12" max="12" width="10.28515625" style="6" customWidth="1"/>
    <col min="13" max="16384" width="9.140625" style="1"/>
  </cols>
  <sheetData>
    <row r="1" spans="1:12" ht="66" customHeight="1" x14ac:dyDescent="0.25">
      <c r="A1" s="2"/>
      <c r="B1" s="10" t="s">
        <v>68</v>
      </c>
      <c r="C1" s="10" t="s">
        <v>69</v>
      </c>
      <c r="D1" s="10" t="s">
        <v>75</v>
      </c>
      <c r="E1" s="11"/>
      <c r="F1" s="10" t="s">
        <v>68</v>
      </c>
      <c r="G1" s="10" t="s">
        <v>69</v>
      </c>
      <c r="H1" s="10" t="s">
        <v>75</v>
      </c>
      <c r="I1" s="11"/>
      <c r="J1" s="10" t="s">
        <v>68</v>
      </c>
      <c r="K1" s="10" t="s">
        <v>70</v>
      </c>
      <c r="L1" s="11" t="s">
        <v>75</v>
      </c>
    </row>
    <row r="2" spans="1:12" ht="15" customHeight="1" x14ac:dyDescent="0.25">
      <c r="A2" s="2"/>
      <c r="B2" s="10" t="s">
        <v>28</v>
      </c>
      <c r="C2" s="10" t="s">
        <v>74</v>
      </c>
      <c r="D2" s="10" t="s">
        <v>28</v>
      </c>
      <c r="E2" s="11"/>
      <c r="F2" s="10" t="s">
        <v>28</v>
      </c>
      <c r="G2" s="10" t="s">
        <v>74</v>
      </c>
      <c r="H2" s="10" t="s">
        <v>28</v>
      </c>
      <c r="I2" s="11"/>
      <c r="J2" s="10" t="s">
        <v>28</v>
      </c>
      <c r="K2" s="10" t="s">
        <v>74</v>
      </c>
      <c r="L2" s="11" t="s">
        <v>28</v>
      </c>
    </row>
    <row r="3" spans="1:12" ht="18.75" x14ac:dyDescent="0.3">
      <c r="B3" s="60" t="s">
        <v>16</v>
      </c>
      <c r="F3" s="60" t="s">
        <v>29</v>
      </c>
      <c r="J3" s="60" t="s">
        <v>37</v>
      </c>
    </row>
    <row r="4" spans="1:12" x14ac:dyDescent="0.25">
      <c r="A4" s="2" t="s">
        <v>0</v>
      </c>
      <c r="B4" s="1"/>
    </row>
    <row r="5" spans="1:12" x14ac:dyDescent="0.25">
      <c r="A5" s="9" t="s">
        <v>26</v>
      </c>
      <c r="B5" s="16">
        <v>16000</v>
      </c>
      <c r="C5" s="16">
        <v>22204</v>
      </c>
      <c r="D5" s="16">
        <v>22000</v>
      </c>
      <c r="E5" s="17"/>
      <c r="F5" s="16"/>
      <c r="G5" s="16"/>
      <c r="H5" s="16"/>
      <c r="I5" s="17"/>
      <c r="J5" s="16"/>
      <c r="K5" s="16"/>
      <c r="L5" s="17"/>
    </row>
    <row r="6" spans="1:12" x14ac:dyDescent="0.25">
      <c r="A6" s="9" t="s">
        <v>25</v>
      </c>
      <c r="B6" s="16">
        <v>0</v>
      </c>
      <c r="C6" s="16">
        <v>0</v>
      </c>
      <c r="D6" s="16">
        <v>2400</v>
      </c>
      <c r="E6" s="17"/>
      <c r="F6" s="16"/>
      <c r="G6" s="16"/>
      <c r="H6" s="16"/>
      <c r="I6" s="17"/>
      <c r="J6" s="16"/>
      <c r="K6" s="16"/>
      <c r="L6" s="17"/>
    </row>
    <row r="7" spans="1:12" x14ac:dyDescent="0.25">
      <c r="A7" s="9" t="s">
        <v>82</v>
      </c>
      <c r="B7" s="16">
        <v>0</v>
      </c>
      <c r="C7" s="16"/>
      <c r="D7" s="16">
        <v>7500</v>
      </c>
      <c r="E7" s="17"/>
      <c r="F7" s="16"/>
      <c r="G7" s="16"/>
      <c r="H7" s="16"/>
      <c r="I7" s="17"/>
      <c r="J7" s="16"/>
      <c r="K7" s="16"/>
      <c r="L7" s="17"/>
    </row>
    <row r="8" spans="1:12" x14ac:dyDescent="0.25">
      <c r="A8" s="9" t="s">
        <v>33</v>
      </c>
      <c r="B8" s="16">
        <v>500</v>
      </c>
      <c r="C8" s="16">
        <v>5</v>
      </c>
      <c r="D8" s="16">
        <v>0</v>
      </c>
      <c r="E8" s="17"/>
      <c r="F8" s="16"/>
      <c r="G8" s="16"/>
      <c r="H8" s="16"/>
      <c r="I8" s="17"/>
      <c r="J8" s="16"/>
      <c r="K8" s="16"/>
      <c r="L8" s="17"/>
    </row>
    <row r="9" spans="1:12" x14ac:dyDescent="0.25">
      <c r="A9" s="9" t="s">
        <v>27</v>
      </c>
      <c r="B9" s="16">
        <v>0</v>
      </c>
      <c r="C9" s="16">
        <v>1043.04</v>
      </c>
      <c r="D9" s="16">
        <v>1000</v>
      </c>
      <c r="E9" s="17"/>
      <c r="F9" s="16"/>
      <c r="G9" s="16"/>
      <c r="H9" s="16"/>
      <c r="I9" s="17"/>
      <c r="J9" s="16"/>
      <c r="K9" s="16"/>
      <c r="L9" s="17"/>
    </row>
    <row r="10" spans="1:12" x14ac:dyDescent="0.25">
      <c r="A10" s="9" t="s">
        <v>5</v>
      </c>
      <c r="B10" s="16">
        <v>65000</v>
      </c>
      <c r="C10" s="16">
        <v>64992</v>
      </c>
      <c r="D10" s="16">
        <v>65000</v>
      </c>
      <c r="E10" s="17"/>
      <c r="F10" s="16"/>
      <c r="G10" s="16"/>
      <c r="H10" s="16"/>
      <c r="I10" s="17"/>
      <c r="J10" s="16"/>
      <c r="K10" s="16"/>
      <c r="L10" s="17"/>
    </row>
    <row r="11" spans="1:12" x14ac:dyDescent="0.25">
      <c r="A11" s="13" t="s">
        <v>49</v>
      </c>
      <c r="B11" s="15">
        <f>SUM(B5:B10)</f>
        <v>81500</v>
      </c>
      <c r="C11" s="15">
        <f>SUM(C5:C10)</f>
        <v>88244.040000000008</v>
      </c>
      <c r="D11" s="15">
        <f>SUM(D5:D10)</f>
        <v>97900</v>
      </c>
      <c r="E11" s="19"/>
      <c r="F11" s="18"/>
      <c r="G11" s="18"/>
      <c r="H11" s="18"/>
      <c r="I11" s="19"/>
      <c r="J11" s="18"/>
      <c r="K11" s="18"/>
      <c r="L11" s="19"/>
    </row>
    <row r="12" spans="1:12" x14ac:dyDescent="0.25">
      <c r="A12" s="9" t="s">
        <v>31</v>
      </c>
      <c r="B12" s="16"/>
      <c r="C12" s="16"/>
      <c r="D12" s="16"/>
      <c r="E12" s="17"/>
      <c r="F12" s="16">
        <v>300</v>
      </c>
      <c r="G12" s="12">
        <v>402</v>
      </c>
      <c r="H12" s="16">
        <v>400</v>
      </c>
      <c r="I12" s="17"/>
      <c r="J12" s="16"/>
      <c r="K12" s="16"/>
      <c r="L12" s="17"/>
    </row>
    <row r="13" spans="1:12" x14ac:dyDescent="0.25">
      <c r="A13" s="9" t="s">
        <v>61</v>
      </c>
      <c r="B13" s="16"/>
      <c r="C13" s="16"/>
      <c r="D13" s="16"/>
      <c r="E13" s="17"/>
      <c r="F13" s="16">
        <v>3200</v>
      </c>
      <c r="G13" s="12">
        <v>8821</v>
      </c>
      <c r="H13" s="16">
        <v>8800</v>
      </c>
      <c r="I13" s="17"/>
      <c r="J13" s="16"/>
      <c r="K13" s="16"/>
      <c r="L13" s="17"/>
    </row>
    <row r="14" spans="1:12" x14ac:dyDescent="0.25">
      <c r="A14" s="9" t="s">
        <v>32</v>
      </c>
      <c r="B14" s="16"/>
      <c r="C14" s="16"/>
      <c r="D14" s="16"/>
      <c r="E14" s="17"/>
      <c r="F14" s="16">
        <v>1200</v>
      </c>
      <c r="G14" s="12">
        <v>955</v>
      </c>
      <c r="H14" s="16">
        <v>1000</v>
      </c>
      <c r="I14" s="17"/>
      <c r="J14" s="16"/>
      <c r="K14" s="16"/>
      <c r="L14" s="17"/>
    </row>
    <row r="15" spans="1:12" x14ac:dyDescent="0.25">
      <c r="A15" s="9" t="s">
        <v>30</v>
      </c>
      <c r="B15" s="16"/>
      <c r="C15" s="16"/>
      <c r="D15" s="16"/>
      <c r="E15" s="17"/>
      <c r="F15" s="16">
        <v>14000</v>
      </c>
      <c r="G15" s="12">
        <v>11236</v>
      </c>
      <c r="H15" s="16">
        <v>11500</v>
      </c>
      <c r="I15" s="17"/>
      <c r="J15" s="16"/>
      <c r="K15" s="16"/>
      <c r="L15" s="17"/>
    </row>
    <row r="16" spans="1:12" x14ac:dyDescent="0.25">
      <c r="A16" s="9" t="s">
        <v>4</v>
      </c>
      <c r="B16" s="16"/>
      <c r="C16" s="16"/>
      <c r="D16" s="16"/>
      <c r="E16" s="17"/>
      <c r="F16" s="16">
        <v>350</v>
      </c>
      <c r="G16" s="12">
        <v>299</v>
      </c>
      <c r="H16" s="16">
        <v>300</v>
      </c>
      <c r="I16" s="17"/>
      <c r="J16" s="16"/>
      <c r="K16" s="16"/>
      <c r="L16" s="17"/>
    </row>
    <row r="17" spans="1:13" x14ac:dyDescent="0.25">
      <c r="A17" s="9" t="s">
        <v>33</v>
      </c>
      <c r="B17" s="16"/>
      <c r="C17" s="16"/>
      <c r="D17" s="16"/>
      <c r="E17" s="17"/>
      <c r="F17" s="16">
        <v>850</v>
      </c>
      <c r="G17" s="21">
        <v>587</v>
      </c>
      <c r="H17" s="16">
        <v>500</v>
      </c>
      <c r="I17" s="17"/>
      <c r="J17" s="16"/>
      <c r="K17" s="16"/>
      <c r="L17" s="17"/>
    </row>
    <row r="18" spans="1:13" x14ac:dyDescent="0.25">
      <c r="A18" s="9" t="s">
        <v>62</v>
      </c>
      <c r="B18" s="16"/>
      <c r="C18" s="16"/>
      <c r="D18" s="16"/>
      <c r="E18" s="17"/>
      <c r="F18" s="16">
        <v>1500</v>
      </c>
      <c r="G18" s="12">
        <v>1725</v>
      </c>
      <c r="H18" s="16">
        <v>1700</v>
      </c>
      <c r="I18" s="17"/>
      <c r="J18" s="16"/>
      <c r="K18" s="16"/>
      <c r="L18" s="17"/>
    </row>
    <row r="19" spans="1:13" s="14" customFormat="1" x14ac:dyDescent="0.25">
      <c r="A19" s="13" t="s">
        <v>50</v>
      </c>
      <c r="B19" s="18"/>
      <c r="C19" s="18"/>
      <c r="D19" s="18"/>
      <c r="E19" s="19"/>
      <c r="F19" s="20">
        <f>SUM(F12:F18)</f>
        <v>21400</v>
      </c>
      <c r="G19" s="20">
        <f>SUM(G12:G18)</f>
        <v>24025</v>
      </c>
      <c r="H19" s="20">
        <f>SUM(H12:H18)</f>
        <v>24200</v>
      </c>
      <c r="I19" s="19"/>
      <c r="J19" s="18"/>
      <c r="K19" s="18"/>
      <c r="L19" s="19"/>
    </row>
    <row r="20" spans="1:13" x14ac:dyDescent="0.25">
      <c r="A20" s="9" t="s">
        <v>38</v>
      </c>
      <c r="B20" s="16"/>
      <c r="C20" s="16"/>
      <c r="D20" s="16"/>
      <c r="E20" s="17"/>
      <c r="F20" s="16"/>
      <c r="G20" s="16"/>
      <c r="H20" s="16"/>
      <c r="I20" s="17"/>
      <c r="J20" s="16">
        <v>2000</v>
      </c>
      <c r="K20" s="16">
        <v>2500</v>
      </c>
      <c r="L20" s="17">
        <v>2500</v>
      </c>
    </row>
    <row r="21" spans="1:13" x14ac:dyDescent="0.25">
      <c r="A21" s="9" t="s">
        <v>39</v>
      </c>
      <c r="B21" s="16"/>
      <c r="C21" s="16"/>
      <c r="D21" s="16"/>
      <c r="E21" s="17"/>
      <c r="F21" s="16"/>
      <c r="G21" s="16"/>
      <c r="H21" s="16"/>
      <c r="I21" s="17"/>
      <c r="J21" s="16">
        <v>500</v>
      </c>
      <c r="K21" s="16">
        <v>95</v>
      </c>
      <c r="L21" s="17">
        <v>500</v>
      </c>
    </row>
    <row r="22" spans="1:13" x14ac:dyDescent="0.25">
      <c r="A22" s="9" t="s">
        <v>54</v>
      </c>
      <c r="B22" s="16"/>
      <c r="C22" s="16"/>
      <c r="D22" s="16"/>
      <c r="E22" s="17"/>
      <c r="F22" s="16"/>
      <c r="G22" s="16"/>
      <c r="H22" s="16"/>
      <c r="I22" s="17"/>
      <c r="J22" s="16">
        <v>2000</v>
      </c>
      <c r="K22" s="16">
        <v>2367</v>
      </c>
      <c r="L22" s="17">
        <v>2000</v>
      </c>
    </row>
    <row r="23" spans="1:13" x14ac:dyDescent="0.25">
      <c r="A23" s="9" t="s">
        <v>77</v>
      </c>
      <c r="B23" s="16"/>
      <c r="C23" s="16"/>
      <c r="D23" s="16"/>
      <c r="E23" s="17"/>
      <c r="F23" s="16"/>
      <c r="G23" s="16"/>
      <c r="H23" s="16"/>
      <c r="I23" s="17"/>
      <c r="J23" s="16"/>
      <c r="K23" s="16">
        <v>200</v>
      </c>
      <c r="L23" s="17">
        <v>200</v>
      </c>
    </row>
    <row r="24" spans="1:13" x14ac:dyDescent="0.25">
      <c r="A24" s="9" t="s">
        <v>76</v>
      </c>
      <c r="B24" s="16"/>
      <c r="C24" s="16"/>
      <c r="D24" s="16"/>
      <c r="E24" s="17"/>
      <c r="F24" s="16"/>
      <c r="G24" s="16"/>
      <c r="H24" s="16"/>
      <c r="I24" s="17"/>
      <c r="J24" s="16"/>
      <c r="K24" s="16">
        <v>450</v>
      </c>
      <c r="L24" s="17">
        <v>450</v>
      </c>
    </row>
    <row r="25" spans="1:13" x14ac:dyDescent="0.25">
      <c r="A25" s="9" t="s">
        <v>78</v>
      </c>
      <c r="B25" s="16"/>
      <c r="C25" s="16"/>
      <c r="D25" s="16"/>
      <c r="E25" s="17"/>
      <c r="F25" s="16"/>
      <c r="G25" s="16"/>
      <c r="H25" s="16"/>
      <c r="I25" s="17"/>
      <c r="J25" s="16"/>
      <c r="K25" s="16">
        <v>465</v>
      </c>
      <c r="L25" s="17">
        <v>450</v>
      </c>
    </row>
    <row r="26" spans="1:13" s="14" customFormat="1" x14ac:dyDescent="0.25">
      <c r="A26" s="13" t="s">
        <v>51</v>
      </c>
      <c r="B26" s="18"/>
      <c r="C26" s="18"/>
      <c r="D26" s="18"/>
      <c r="E26" s="19"/>
      <c r="F26" s="18"/>
      <c r="G26" s="18"/>
      <c r="H26" s="18"/>
      <c r="I26" s="19"/>
      <c r="J26" s="20">
        <f t="shared" ref="J26:L26" si="0">SUM(J20:J25)</f>
        <v>4500</v>
      </c>
      <c r="K26" s="20">
        <f t="shared" si="0"/>
        <v>6077</v>
      </c>
      <c r="L26" s="20">
        <f t="shared" si="0"/>
        <v>6100</v>
      </c>
      <c r="M26" s="61"/>
    </row>
    <row r="27" spans="1:13" x14ac:dyDescent="0.25">
      <c r="A27" s="2"/>
      <c r="B27" s="16"/>
      <c r="C27" s="16"/>
      <c r="D27" s="16"/>
      <c r="E27" s="17"/>
      <c r="F27" s="16"/>
      <c r="G27" s="16"/>
      <c r="H27" s="16"/>
      <c r="I27" s="17"/>
      <c r="J27" s="16"/>
      <c r="K27" s="16"/>
      <c r="L27" s="17"/>
    </row>
    <row r="28" spans="1:13" x14ac:dyDescent="0.25">
      <c r="A28" s="2" t="s">
        <v>1</v>
      </c>
      <c r="B28" s="24"/>
      <c r="C28" s="24"/>
      <c r="D28" s="24"/>
      <c r="E28" s="25"/>
      <c r="F28" s="16"/>
      <c r="G28" s="16"/>
      <c r="H28" s="16"/>
      <c r="I28" s="17"/>
      <c r="J28" s="16"/>
      <c r="K28" s="16"/>
      <c r="L28" s="17"/>
    </row>
    <row r="29" spans="1:13" x14ac:dyDescent="0.25">
      <c r="A29" s="3" t="s">
        <v>12</v>
      </c>
      <c r="B29" s="43">
        <v>1200</v>
      </c>
      <c r="C29" s="43">
        <v>1063</v>
      </c>
      <c r="D29" s="43">
        <v>1100</v>
      </c>
      <c r="E29" s="25"/>
      <c r="F29" s="16"/>
      <c r="G29" s="16"/>
      <c r="H29" s="16"/>
      <c r="I29" s="17"/>
      <c r="J29" s="16"/>
      <c r="K29" s="16"/>
      <c r="L29" s="17"/>
    </row>
    <row r="30" spans="1:13" x14ac:dyDescent="0.25">
      <c r="A30" s="9" t="s">
        <v>26</v>
      </c>
      <c r="B30" s="24">
        <v>16000</v>
      </c>
      <c r="C30" s="24">
        <v>13587</v>
      </c>
      <c r="D30" s="24">
        <v>14000</v>
      </c>
      <c r="E30" s="25"/>
      <c r="F30" s="16"/>
      <c r="G30" s="16"/>
      <c r="H30" s="16"/>
      <c r="I30" s="17"/>
      <c r="J30" s="16"/>
      <c r="K30" s="16"/>
      <c r="L30" s="17"/>
    </row>
    <row r="31" spans="1:13" x14ac:dyDescent="0.25">
      <c r="A31" s="59" t="s">
        <v>23</v>
      </c>
      <c r="B31" s="51">
        <v>0</v>
      </c>
      <c r="C31" s="51">
        <v>0</v>
      </c>
      <c r="D31" s="51">
        <v>0</v>
      </c>
      <c r="E31" s="25"/>
      <c r="F31" s="16"/>
      <c r="G31" s="16"/>
      <c r="H31" s="16"/>
      <c r="I31" s="17"/>
      <c r="J31" s="16"/>
      <c r="K31" s="16"/>
      <c r="L31" s="17"/>
    </row>
    <row r="32" spans="1:13" s="31" customFormat="1" x14ac:dyDescent="0.25">
      <c r="A32" s="52" t="s">
        <v>82</v>
      </c>
      <c r="B32" s="51">
        <v>0</v>
      </c>
      <c r="C32" s="51">
        <v>0</v>
      </c>
      <c r="D32" s="51">
        <v>13500</v>
      </c>
      <c r="E32" s="25"/>
      <c r="F32" s="24"/>
      <c r="G32" s="24"/>
      <c r="H32" s="24"/>
      <c r="I32" s="25"/>
      <c r="J32" s="24"/>
      <c r="K32" s="24"/>
      <c r="L32" s="25"/>
    </row>
    <row r="33" spans="1:12" x14ac:dyDescent="0.25">
      <c r="A33" s="59" t="s">
        <v>13</v>
      </c>
      <c r="B33" s="51">
        <v>10000</v>
      </c>
      <c r="C33" s="51">
        <v>5000</v>
      </c>
      <c r="D33" s="51">
        <v>5000</v>
      </c>
      <c r="E33" s="25"/>
      <c r="F33" s="16"/>
      <c r="G33" s="16"/>
      <c r="H33" s="16"/>
      <c r="I33" s="17"/>
      <c r="J33" s="16"/>
      <c r="K33" s="16"/>
      <c r="L33" s="17"/>
    </row>
    <row r="34" spans="1:12" x14ac:dyDescent="0.25">
      <c r="A34" s="59" t="s">
        <v>22</v>
      </c>
      <c r="B34" s="51">
        <v>0</v>
      </c>
      <c r="C34" s="51">
        <v>0</v>
      </c>
      <c r="D34" s="51">
        <v>0</v>
      </c>
      <c r="E34" s="25"/>
      <c r="F34" s="16"/>
      <c r="G34" s="16"/>
      <c r="H34" s="16"/>
      <c r="I34" s="17"/>
      <c r="J34" s="16"/>
      <c r="K34" s="16"/>
      <c r="L34" s="17"/>
    </row>
    <row r="35" spans="1:12" x14ac:dyDescent="0.25">
      <c r="A35" s="3" t="s">
        <v>20</v>
      </c>
      <c r="B35" s="51">
        <v>2500</v>
      </c>
      <c r="C35" s="51">
        <v>2207</v>
      </c>
      <c r="D35" s="51">
        <v>2500</v>
      </c>
      <c r="E35" s="25"/>
      <c r="F35" s="16"/>
      <c r="G35" s="16"/>
      <c r="H35" s="16"/>
      <c r="I35" s="17"/>
      <c r="J35" s="16"/>
      <c r="K35" s="16"/>
      <c r="L35" s="17"/>
    </row>
    <row r="36" spans="1:12" x14ac:dyDescent="0.25">
      <c r="A36" s="3" t="s">
        <v>2</v>
      </c>
      <c r="B36" s="24">
        <v>2000</v>
      </c>
      <c r="C36" s="24">
        <v>700</v>
      </c>
      <c r="D36" s="24">
        <v>700</v>
      </c>
      <c r="E36" s="25"/>
      <c r="F36" s="16"/>
      <c r="G36" s="16"/>
      <c r="H36" s="16"/>
      <c r="I36" s="17"/>
      <c r="J36" s="16"/>
      <c r="K36" s="16"/>
      <c r="L36" s="17"/>
    </row>
    <row r="37" spans="1:12" x14ac:dyDescent="0.25">
      <c r="A37" s="9" t="s">
        <v>34</v>
      </c>
      <c r="B37" s="24">
        <v>1000</v>
      </c>
      <c r="C37" s="24">
        <v>1000</v>
      </c>
      <c r="D37" s="24"/>
      <c r="E37" s="25"/>
      <c r="F37" s="16"/>
      <c r="G37" s="16"/>
      <c r="H37" s="16"/>
      <c r="I37" s="17"/>
      <c r="J37" s="16"/>
      <c r="K37" s="16"/>
      <c r="L37" s="17"/>
    </row>
    <row r="38" spans="1:12" x14ac:dyDescent="0.25">
      <c r="A38" s="3" t="s">
        <v>7</v>
      </c>
      <c r="B38" s="46">
        <v>0</v>
      </c>
      <c r="C38" s="46"/>
      <c r="D38" s="46"/>
      <c r="E38" s="25"/>
      <c r="F38" s="16"/>
      <c r="G38" s="16"/>
      <c r="H38" s="16"/>
      <c r="I38" s="17"/>
      <c r="J38" s="16"/>
      <c r="K38" s="16"/>
      <c r="L38" s="17"/>
    </row>
    <row r="39" spans="1:12" x14ac:dyDescent="0.25">
      <c r="A39" s="3" t="s">
        <v>6</v>
      </c>
      <c r="B39" s="24">
        <v>1300</v>
      </c>
      <c r="C39" s="24">
        <v>1350</v>
      </c>
      <c r="D39" s="24">
        <v>1350</v>
      </c>
      <c r="E39" s="25"/>
      <c r="F39" s="16"/>
      <c r="G39" s="16"/>
      <c r="H39" s="16"/>
      <c r="I39" s="17"/>
      <c r="J39" s="16"/>
      <c r="K39" s="16"/>
      <c r="L39" s="17"/>
    </row>
    <row r="40" spans="1:12" x14ac:dyDescent="0.25">
      <c r="A40" s="3" t="s">
        <v>8</v>
      </c>
      <c r="B40" s="46">
        <v>5000</v>
      </c>
      <c r="C40" s="46">
        <v>3369</v>
      </c>
      <c r="D40" s="46">
        <v>3500</v>
      </c>
      <c r="E40" s="25"/>
      <c r="F40" s="16"/>
      <c r="G40" s="16"/>
      <c r="H40" s="16"/>
      <c r="I40" s="17"/>
      <c r="J40" s="16"/>
      <c r="K40" s="16"/>
      <c r="L40" s="17"/>
    </row>
    <row r="41" spans="1:12" x14ac:dyDescent="0.25">
      <c r="A41" s="9" t="s">
        <v>24</v>
      </c>
      <c r="B41" s="46">
        <v>1000</v>
      </c>
      <c r="C41" s="46">
        <v>1000</v>
      </c>
      <c r="D41" s="46">
        <v>1000</v>
      </c>
      <c r="E41" s="25"/>
      <c r="F41" s="16"/>
      <c r="G41" s="16"/>
      <c r="H41" s="16"/>
      <c r="I41" s="17"/>
      <c r="J41" s="16"/>
      <c r="K41" s="16"/>
      <c r="L41" s="17"/>
    </row>
    <row r="42" spans="1:12" x14ac:dyDescent="0.25">
      <c r="A42" s="9" t="s">
        <v>83</v>
      </c>
      <c r="B42" s="43">
        <v>0</v>
      </c>
      <c r="C42" s="43">
        <v>0</v>
      </c>
      <c r="D42" s="43">
        <v>600</v>
      </c>
      <c r="E42" s="25"/>
      <c r="F42" s="16"/>
      <c r="G42" s="16"/>
      <c r="H42" s="16"/>
      <c r="I42" s="17"/>
      <c r="J42" s="16"/>
      <c r="K42" s="16"/>
      <c r="L42" s="17"/>
    </row>
    <row r="43" spans="1:12" x14ac:dyDescent="0.25">
      <c r="A43" s="9" t="s">
        <v>66</v>
      </c>
      <c r="B43" s="24">
        <v>400</v>
      </c>
      <c r="C43" s="24">
        <v>314.35000000000002</v>
      </c>
      <c r="D43" s="26">
        <v>400</v>
      </c>
      <c r="E43" s="27"/>
      <c r="F43" s="16"/>
      <c r="G43" s="16"/>
      <c r="H43" s="16"/>
      <c r="I43" s="17"/>
      <c r="J43" s="16"/>
      <c r="K43" s="16"/>
      <c r="L43" s="17"/>
    </row>
    <row r="44" spans="1:12" x14ac:dyDescent="0.25">
      <c r="A44" s="52" t="s">
        <v>67</v>
      </c>
      <c r="B44" s="46">
        <v>475</v>
      </c>
      <c r="C44" s="46">
        <v>468</v>
      </c>
      <c r="D44" s="46">
        <v>500</v>
      </c>
      <c r="E44" s="27"/>
      <c r="F44" s="16"/>
      <c r="G44" s="16"/>
      <c r="H44" s="16"/>
      <c r="I44" s="17"/>
      <c r="J44" s="16"/>
      <c r="K44" s="16"/>
      <c r="L44" s="17"/>
    </row>
    <row r="45" spans="1:12" x14ac:dyDescent="0.25">
      <c r="A45" s="52" t="s">
        <v>71</v>
      </c>
      <c r="B45" s="68">
        <v>500</v>
      </c>
      <c r="C45" s="68">
        <v>0</v>
      </c>
      <c r="D45" s="68">
        <v>500</v>
      </c>
      <c r="E45" s="25"/>
      <c r="F45" s="16"/>
      <c r="G45" s="16"/>
      <c r="H45" s="16"/>
      <c r="I45" s="17"/>
      <c r="J45" s="16"/>
      <c r="K45" s="16"/>
      <c r="L45" s="17"/>
    </row>
    <row r="46" spans="1:12" x14ac:dyDescent="0.25">
      <c r="A46" s="3" t="s">
        <v>21</v>
      </c>
      <c r="B46" s="43">
        <v>3000</v>
      </c>
      <c r="C46" s="43">
        <v>1815</v>
      </c>
      <c r="D46" s="43">
        <v>2000</v>
      </c>
      <c r="E46" s="25"/>
      <c r="F46" s="16"/>
      <c r="G46" s="16"/>
      <c r="H46" s="16"/>
      <c r="I46" s="17"/>
      <c r="J46" s="16"/>
      <c r="K46" s="16"/>
      <c r="L46" s="17"/>
    </row>
    <row r="47" spans="1:12" x14ac:dyDescent="0.25">
      <c r="A47" s="3" t="s">
        <v>11</v>
      </c>
      <c r="B47" s="51">
        <v>4000</v>
      </c>
      <c r="C47" s="51">
        <v>555</v>
      </c>
      <c r="D47" s="51">
        <v>7000</v>
      </c>
      <c r="E47" s="25"/>
      <c r="F47" s="16"/>
      <c r="G47" s="16"/>
      <c r="H47" s="16"/>
      <c r="I47" s="17"/>
      <c r="J47" s="16"/>
      <c r="K47" s="16"/>
      <c r="L47" s="17"/>
    </row>
    <row r="48" spans="1:12" x14ac:dyDescent="0.25">
      <c r="A48" s="3" t="s">
        <v>10</v>
      </c>
      <c r="B48" s="51">
        <v>4000</v>
      </c>
      <c r="C48" s="51">
        <v>12395</v>
      </c>
      <c r="D48" s="51">
        <v>5000</v>
      </c>
      <c r="E48" s="25"/>
      <c r="F48" s="16"/>
      <c r="G48" s="16"/>
      <c r="H48" s="16"/>
      <c r="I48" s="17"/>
      <c r="J48" s="16"/>
      <c r="K48" s="16"/>
      <c r="L48" s="17"/>
    </row>
    <row r="49" spans="1:12" x14ac:dyDescent="0.25">
      <c r="A49" s="9" t="s">
        <v>36</v>
      </c>
      <c r="B49" s="51">
        <v>0</v>
      </c>
      <c r="C49" s="51"/>
      <c r="D49" s="51"/>
      <c r="E49" s="25"/>
      <c r="F49" s="16"/>
      <c r="G49" s="16"/>
      <c r="H49" s="16"/>
      <c r="I49" s="17"/>
      <c r="J49" s="16"/>
      <c r="K49" s="16"/>
      <c r="L49" s="17"/>
    </row>
    <row r="50" spans="1:12" x14ac:dyDescent="0.25">
      <c r="A50" s="9" t="s">
        <v>27</v>
      </c>
      <c r="B50" s="24">
        <v>1000</v>
      </c>
      <c r="C50" s="24">
        <v>1005</v>
      </c>
      <c r="D50" s="24">
        <v>1000</v>
      </c>
      <c r="E50" s="25"/>
      <c r="F50" s="16"/>
      <c r="G50" s="16"/>
      <c r="H50" s="16"/>
      <c r="I50" s="17"/>
      <c r="J50" s="16"/>
      <c r="K50" s="16"/>
      <c r="L50" s="17"/>
    </row>
    <row r="51" spans="1:12" x14ac:dyDescent="0.25">
      <c r="A51" s="52" t="s">
        <v>35</v>
      </c>
      <c r="B51" s="51">
        <v>0</v>
      </c>
      <c r="C51" s="51">
        <v>0</v>
      </c>
      <c r="D51" s="51">
        <v>0</v>
      </c>
      <c r="E51" s="25"/>
      <c r="F51" s="16"/>
      <c r="G51" s="16"/>
      <c r="H51" s="16"/>
      <c r="I51" s="17"/>
      <c r="J51" s="16"/>
      <c r="K51" s="16"/>
      <c r="L51" s="17"/>
    </row>
    <row r="52" spans="1:12" x14ac:dyDescent="0.25">
      <c r="A52" s="3" t="s">
        <v>9</v>
      </c>
      <c r="B52" s="24">
        <v>25000</v>
      </c>
      <c r="C52" s="24">
        <v>26049</v>
      </c>
      <c r="D52" s="24">
        <v>26000</v>
      </c>
      <c r="E52" s="25"/>
      <c r="F52" s="16"/>
      <c r="G52" s="16"/>
      <c r="H52" s="16"/>
      <c r="I52" s="17"/>
      <c r="J52" s="16"/>
      <c r="K52" s="16"/>
      <c r="L52" s="17"/>
    </row>
    <row r="53" spans="1:12" x14ac:dyDescent="0.25">
      <c r="A53" s="3" t="s">
        <v>15</v>
      </c>
      <c r="B53" s="43">
        <v>2000</v>
      </c>
      <c r="C53" s="43">
        <v>1439</v>
      </c>
      <c r="D53" s="43">
        <v>1500</v>
      </c>
      <c r="E53" s="25"/>
      <c r="F53" s="16"/>
      <c r="G53" s="16"/>
      <c r="H53" s="16"/>
      <c r="I53" s="17"/>
      <c r="J53" s="16"/>
      <c r="K53" s="16"/>
      <c r="L53" s="17"/>
    </row>
    <row r="54" spans="1:12" x14ac:dyDescent="0.25">
      <c r="A54" s="3" t="s">
        <v>14</v>
      </c>
      <c r="B54" s="43">
        <v>5500</v>
      </c>
      <c r="C54" s="43">
        <v>5500</v>
      </c>
      <c r="D54" s="43">
        <v>5500</v>
      </c>
      <c r="E54" s="25"/>
      <c r="F54" s="16"/>
      <c r="G54" s="16"/>
      <c r="H54" s="16"/>
      <c r="I54" s="17"/>
      <c r="J54" s="16"/>
      <c r="K54" s="16"/>
      <c r="L54" s="17"/>
    </row>
    <row r="55" spans="1:12" s="14" customFormat="1" x14ac:dyDescent="0.25">
      <c r="A55" s="13" t="s">
        <v>52</v>
      </c>
      <c r="B55" s="15">
        <f>SUM(B29:B54)</f>
        <v>85875</v>
      </c>
      <c r="C55" s="15">
        <f>SUM(C29:C54)</f>
        <v>78816.350000000006</v>
      </c>
      <c r="D55" s="15">
        <f>SUM(D29:D54)</f>
        <v>92650</v>
      </c>
      <c r="E55" s="15">
        <f>SUM(E29:E54)</f>
        <v>0</v>
      </c>
      <c r="F55" s="39"/>
      <c r="G55" s="15"/>
      <c r="H55" s="15"/>
      <c r="I55" s="15">
        <f>SUM(I29:I54)</f>
        <v>0</v>
      </c>
      <c r="J55" s="39"/>
      <c r="K55" s="15"/>
      <c r="L55" s="42"/>
    </row>
    <row r="56" spans="1:12" s="5" customFormat="1" x14ac:dyDescent="0.25">
      <c r="A56" s="37"/>
      <c r="B56" s="40"/>
      <c r="C56" s="40"/>
      <c r="D56" s="40"/>
      <c r="E56" s="40"/>
      <c r="F56" s="62"/>
      <c r="G56" s="40"/>
      <c r="H56" s="40"/>
      <c r="I56" s="40"/>
      <c r="J56" s="62"/>
      <c r="K56" s="40"/>
      <c r="L56" s="41"/>
    </row>
    <row r="57" spans="1:12" x14ac:dyDescent="0.25">
      <c r="A57" s="9" t="s">
        <v>46</v>
      </c>
      <c r="B57" s="33"/>
      <c r="C57" s="33"/>
      <c r="D57" s="24"/>
      <c r="E57" s="25"/>
      <c r="F57" s="16">
        <v>100</v>
      </c>
      <c r="G57" s="12">
        <v>122</v>
      </c>
      <c r="H57" s="16">
        <v>100</v>
      </c>
      <c r="I57" s="17"/>
      <c r="J57" s="16"/>
      <c r="K57" s="16"/>
      <c r="L57" s="17"/>
    </row>
    <row r="58" spans="1:12" x14ac:dyDescent="0.25">
      <c r="A58" s="9" t="s">
        <v>61</v>
      </c>
      <c r="B58" s="24"/>
      <c r="C58" s="24"/>
      <c r="D58" s="24"/>
      <c r="E58" s="25"/>
      <c r="F58" s="16">
        <v>3200</v>
      </c>
      <c r="G58" s="12">
        <v>4776</v>
      </c>
      <c r="H58" s="16">
        <v>5000</v>
      </c>
      <c r="I58" s="17"/>
      <c r="J58" s="16"/>
      <c r="K58" s="16"/>
      <c r="L58" s="17"/>
    </row>
    <row r="59" spans="1:12" x14ac:dyDescent="0.25">
      <c r="A59" s="9" t="s">
        <v>42</v>
      </c>
      <c r="B59" s="24"/>
      <c r="C59" s="24"/>
      <c r="D59" s="24"/>
      <c r="E59" s="25"/>
      <c r="F59" s="16">
        <v>1200</v>
      </c>
      <c r="G59" s="12">
        <v>1037</v>
      </c>
      <c r="H59" s="16">
        <v>1200</v>
      </c>
      <c r="I59" s="17"/>
      <c r="J59" s="16"/>
      <c r="K59" s="16"/>
      <c r="L59" s="17"/>
    </row>
    <row r="60" spans="1:12" x14ac:dyDescent="0.25">
      <c r="A60" s="9" t="s">
        <v>45</v>
      </c>
      <c r="B60" s="24"/>
      <c r="C60" s="24"/>
      <c r="D60" s="24"/>
      <c r="E60" s="25"/>
      <c r="F60" s="16">
        <v>350</v>
      </c>
      <c r="G60" s="12">
        <v>185</v>
      </c>
      <c r="H60" s="16">
        <v>200</v>
      </c>
      <c r="I60" s="17"/>
      <c r="J60" s="16"/>
      <c r="K60" s="16"/>
      <c r="L60" s="17"/>
    </row>
    <row r="61" spans="1:12" x14ac:dyDescent="0.25">
      <c r="A61" s="9" t="s">
        <v>2</v>
      </c>
      <c r="B61" s="24"/>
      <c r="C61" s="24"/>
      <c r="D61" s="24"/>
      <c r="E61" s="25"/>
      <c r="F61" s="16">
        <v>0</v>
      </c>
      <c r="G61" s="12">
        <v>712</v>
      </c>
      <c r="H61" s="16">
        <v>1000</v>
      </c>
      <c r="I61" s="17"/>
      <c r="J61" s="16"/>
      <c r="K61" s="16"/>
      <c r="L61" s="17"/>
    </row>
    <row r="62" spans="1:12" x14ac:dyDescent="0.25">
      <c r="A62" s="9" t="s">
        <v>40</v>
      </c>
      <c r="B62" s="24"/>
      <c r="C62" s="24"/>
      <c r="D62" s="24"/>
      <c r="E62" s="25"/>
      <c r="F62" s="16">
        <v>4000</v>
      </c>
      <c r="G62" s="12">
        <v>3630</v>
      </c>
      <c r="H62" s="16">
        <v>4000</v>
      </c>
      <c r="I62" s="17"/>
      <c r="J62" s="16"/>
      <c r="K62" s="16"/>
      <c r="L62" s="17"/>
    </row>
    <row r="63" spans="1:12" x14ac:dyDescent="0.25">
      <c r="A63" s="9" t="s">
        <v>80</v>
      </c>
      <c r="B63" s="24"/>
      <c r="C63" s="24"/>
      <c r="D63" s="24"/>
      <c r="E63" s="25"/>
      <c r="F63" s="16"/>
      <c r="G63" s="12">
        <v>122</v>
      </c>
      <c r="H63" s="16">
        <v>100</v>
      </c>
      <c r="I63" s="17"/>
      <c r="J63" s="16"/>
      <c r="K63" s="16"/>
      <c r="L63" s="17"/>
    </row>
    <row r="64" spans="1:12" x14ac:dyDescent="0.25">
      <c r="A64" s="9" t="s">
        <v>79</v>
      </c>
      <c r="B64" s="24"/>
      <c r="C64" s="24"/>
      <c r="D64" s="24"/>
      <c r="E64" s="25"/>
      <c r="F64" s="16"/>
      <c r="G64" s="12">
        <v>368</v>
      </c>
      <c r="H64" s="16">
        <v>100</v>
      </c>
      <c r="I64" s="17"/>
      <c r="J64" s="16"/>
      <c r="K64" s="16"/>
      <c r="L64" s="17"/>
    </row>
    <row r="65" spans="1:12" x14ac:dyDescent="0.25">
      <c r="A65" s="9" t="s">
        <v>63</v>
      </c>
      <c r="B65" s="24"/>
      <c r="C65" s="24"/>
      <c r="D65" s="24"/>
      <c r="E65" s="25"/>
      <c r="F65" s="16">
        <v>750</v>
      </c>
      <c r="G65" s="12">
        <v>969</v>
      </c>
      <c r="H65" s="16">
        <v>1000</v>
      </c>
      <c r="I65" s="17"/>
      <c r="J65" s="16"/>
      <c r="K65" s="16"/>
      <c r="L65" s="17"/>
    </row>
    <row r="66" spans="1:12" x14ac:dyDescent="0.25">
      <c r="A66" s="9" t="s">
        <v>41</v>
      </c>
      <c r="B66" s="24"/>
      <c r="C66" s="24"/>
      <c r="D66" s="24"/>
      <c r="E66" s="25"/>
      <c r="F66" s="16">
        <v>6000</v>
      </c>
      <c r="G66" s="12">
        <v>6237</v>
      </c>
      <c r="H66" s="16">
        <v>6500</v>
      </c>
      <c r="I66" s="17"/>
      <c r="J66" s="16"/>
      <c r="K66" s="16"/>
      <c r="L66" s="17"/>
    </row>
    <row r="67" spans="1:12" x14ac:dyDescent="0.25">
      <c r="A67" s="9" t="s">
        <v>47</v>
      </c>
      <c r="B67" s="33"/>
      <c r="C67" s="33"/>
      <c r="D67" s="24"/>
      <c r="E67" s="25"/>
      <c r="F67" s="16">
        <v>260</v>
      </c>
      <c r="G67" s="12">
        <v>793</v>
      </c>
      <c r="H67" s="16">
        <v>500</v>
      </c>
      <c r="I67" s="17"/>
      <c r="J67" s="16"/>
      <c r="K67" s="16"/>
      <c r="L67" s="17"/>
    </row>
    <row r="68" spans="1:12" x14ac:dyDescent="0.25">
      <c r="A68" s="9" t="s">
        <v>81</v>
      </c>
      <c r="B68" s="33"/>
      <c r="C68" s="33"/>
      <c r="D68" s="24"/>
      <c r="E68" s="25"/>
      <c r="F68" s="16"/>
      <c r="G68" s="12">
        <v>140</v>
      </c>
      <c r="H68" s="16">
        <v>150</v>
      </c>
      <c r="I68" s="17"/>
      <c r="J68" s="16"/>
      <c r="K68" s="16"/>
      <c r="L68" s="17"/>
    </row>
    <row r="69" spans="1:12" x14ac:dyDescent="0.25">
      <c r="A69" s="9" t="s">
        <v>43</v>
      </c>
      <c r="B69" s="24"/>
      <c r="C69" s="24"/>
      <c r="D69" s="24"/>
      <c r="E69" s="25"/>
      <c r="F69" s="16">
        <v>100</v>
      </c>
      <c r="G69" s="12">
        <v>100</v>
      </c>
      <c r="H69" s="16">
        <v>100</v>
      </c>
      <c r="I69" s="17"/>
      <c r="J69" s="16"/>
      <c r="K69" s="16"/>
      <c r="L69" s="17"/>
    </row>
    <row r="70" spans="1:12" x14ac:dyDescent="0.25">
      <c r="A70" s="9" t="s">
        <v>44</v>
      </c>
      <c r="B70" s="24"/>
      <c r="C70" s="24"/>
      <c r="D70" s="24"/>
      <c r="E70" s="25"/>
      <c r="F70" s="16">
        <v>750</v>
      </c>
      <c r="G70" s="12">
        <v>439</v>
      </c>
      <c r="H70" s="16">
        <v>500</v>
      </c>
      <c r="I70" s="17"/>
      <c r="J70" s="16"/>
      <c r="K70" s="16"/>
      <c r="L70" s="17"/>
    </row>
    <row r="71" spans="1:12" x14ac:dyDescent="0.25">
      <c r="A71" s="9" t="s">
        <v>33</v>
      </c>
      <c r="B71" s="33"/>
      <c r="C71" s="33"/>
      <c r="D71" s="24"/>
      <c r="E71" s="25"/>
      <c r="F71" s="16">
        <v>750</v>
      </c>
      <c r="G71" s="12">
        <v>130</v>
      </c>
      <c r="H71" s="16">
        <v>500</v>
      </c>
      <c r="I71" s="17"/>
      <c r="J71" s="16"/>
      <c r="K71" s="16"/>
      <c r="L71" s="17"/>
    </row>
    <row r="72" spans="1:12" x14ac:dyDescent="0.25">
      <c r="A72" s="9" t="s">
        <v>48</v>
      </c>
      <c r="B72" s="33"/>
      <c r="C72" s="33"/>
      <c r="D72" s="24"/>
      <c r="E72" s="25"/>
      <c r="F72" s="16">
        <v>700</v>
      </c>
      <c r="G72" s="12">
        <v>647</v>
      </c>
      <c r="H72" s="16">
        <v>700</v>
      </c>
      <c r="I72" s="17"/>
      <c r="J72" s="16"/>
      <c r="K72" s="16"/>
      <c r="L72" s="17"/>
    </row>
    <row r="73" spans="1:12" s="14" customFormat="1" x14ac:dyDescent="0.25">
      <c r="A73" s="13" t="s">
        <v>53</v>
      </c>
      <c r="B73" s="34"/>
      <c r="C73" s="34"/>
      <c r="D73" s="34"/>
      <c r="E73" s="35"/>
      <c r="F73" s="36">
        <f>SUM(F57:F72)</f>
        <v>18160</v>
      </c>
      <c r="G73" s="36">
        <f>SUM(G57:G72)</f>
        <v>20407</v>
      </c>
      <c r="H73" s="36">
        <f>SUM(H57:H72)</f>
        <v>21650</v>
      </c>
      <c r="I73" s="19"/>
      <c r="J73" s="18"/>
      <c r="K73" s="18"/>
      <c r="L73" s="19"/>
    </row>
    <row r="74" spans="1:12" s="5" customFormat="1" x14ac:dyDescent="0.25">
      <c r="A74" s="38" t="s">
        <v>55</v>
      </c>
      <c r="B74" s="33"/>
      <c r="C74" s="33"/>
      <c r="D74" s="33"/>
      <c r="E74" s="25"/>
      <c r="F74" s="22"/>
      <c r="G74" s="22"/>
      <c r="H74" s="22"/>
      <c r="I74" s="17"/>
      <c r="J74" s="22">
        <v>12000</v>
      </c>
      <c r="K74" s="22">
        <v>10350</v>
      </c>
      <c r="L74" s="17">
        <v>12000</v>
      </c>
    </row>
    <row r="75" spans="1:12" s="5" customFormat="1" x14ac:dyDescent="0.25">
      <c r="A75" s="38" t="s">
        <v>56</v>
      </c>
      <c r="B75" s="33"/>
      <c r="C75" s="33"/>
      <c r="D75" s="33"/>
      <c r="E75" s="25"/>
      <c r="F75" s="22"/>
      <c r="G75" s="22"/>
      <c r="H75" s="22"/>
      <c r="I75" s="17"/>
      <c r="J75" s="22">
        <v>0</v>
      </c>
      <c r="K75" s="22">
        <v>0</v>
      </c>
      <c r="L75" s="58">
        <v>0</v>
      </c>
    </row>
    <row r="76" spans="1:12" s="5" customFormat="1" x14ac:dyDescent="0.25">
      <c r="A76" s="38" t="s">
        <v>57</v>
      </c>
      <c r="B76" s="33"/>
      <c r="C76" s="33"/>
      <c r="D76" s="33"/>
      <c r="E76" s="25"/>
      <c r="F76" s="22"/>
      <c r="G76" s="22"/>
      <c r="H76" s="22"/>
      <c r="I76" s="17"/>
      <c r="J76" s="22">
        <v>0</v>
      </c>
      <c r="K76" s="22">
        <v>0</v>
      </c>
      <c r="L76" s="17">
        <v>0</v>
      </c>
    </row>
    <row r="77" spans="1:12" s="14" customFormat="1" x14ac:dyDescent="0.25">
      <c r="A77" s="13" t="s">
        <v>58</v>
      </c>
      <c r="B77" s="34"/>
      <c r="C77" s="34"/>
      <c r="D77" s="34"/>
      <c r="E77" s="35"/>
      <c r="F77" s="18"/>
      <c r="G77" s="18"/>
      <c r="H77" s="18"/>
      <c r="I77" s="19"/>
      <c r="J77" s="20">
        <f t="shared" ref="J77:L77" si="1">SUM(J74:J76)</f>
        <v>12000</v>
      </c>
      <c r="K77" s="20">
        <f t="shared" si="1"/>
        <v>10350</v>
      </c>
      <c r="L77" s="20">
        <f t="shared" si="1"/>
        <v>12000</v>
      </c>
    </row>
    <row r="78" spans="1:12" s="5" customFormat="1" x14ac:dyDescent="0.25">
      <c r="A78" s="38"/>
      <c r="B78" s="33"/>
      <c r="C78" s="33"/>
      <c r="D78" s="33"/>
      <c r="E78" s="25"/>
      <c r="F78" s="22"/>
      <c r="G78" s="22"/>
      <c r="H78" s="22"/>
      <c r="I78" s="17"/>
      <c r="J78" s="22"/>
      <c r="K78" s="22"/>
      <c r="L78" s="17"/>
    </row>
    <row r="79" spans="1:12" x14ac:dyDescent="0.25">
      <c r="A79" s="53" t="s">
        <v>3</v>
      </c>
      <c r="B79" s="54">
        <f>B11-B55</f>
        <v>-4375</v>
      </c>
      <c r="C79" s="54">
        <f>C11-C55</f>
        <v>9427.6900000000023</v>
      </c>
      <c r="D79" s="54">
        <f>D11-D55</f>
        <v>5250</v>
      </c>
      <c r="E79" s="55"/>
      <c r="F79" s="56">
        <f>F19-F73</f>
        <v>3240</v>
      </c>
      <c r="G79" s="56">
        <f>G19-G73</f>
        <v>3618</v>
      </c>
      <c r="H79" s="56">
        <f>H19-H73</f>
        <v>2550</v>
      </c>
      <c r="I79" s="55"/>
      <c r="J79" s="56">
        <f>J26-J77</f>
        <v>-7500</v>
      </c>
      <c r="K79" s="56">
        <f>K26-K77</f>
        <v>-4273</v>
      </c>
      <c r="L79" s="57">
        <f>L26-L77</f>
        <v>-5900</v>
      </c>
    </row>
    <row r="80" spans="1:12" x14ac:dyDescent="0.25">
      <c r="A80" s="7"/>
      <c r="B80" s="33"/>
      <c r="C80" s="33"/>
      <c r="D80" s="24"/>
      <c r="E80" s="25"/>
      <c r="F80" s="16"/>
      <c r="G80" s="16"/>
      <c r="H80" s="16"/>
      <c r="I80" s="17"/>
      <c r="J80" s="16"/>
      <c r="K80" s="16"/>
      <c r="L80" s="17"/>
    </row>
    <row r="81" spans="1:12" x14ac:dyDescent="0.25">
      <c r="A81" s="49" t="s">
        <v>19</v>
      </c>
      <c r="B81" s="50">
        <f>B33+B35+B47+B48+B49</f>
        <v>20500</v>
      </c>
      <c r="C81" s="50">
        <f>C33+C35+C47+C48+C32+C49</f>
        <v>20157</v>
      </c>
      <c r="D81" s="50">
        <f>D33+D35+D47+D48+D49</f>
        <v>19500</v>
      </c>
      <c r="E81" s="25"/>
      <c r="F81" s="16"/>
      <c r="G81" s="16"/>
      <c r="H81" s="16"/>
      <c r="I81" s="17"/>
      <c r="J81" s="16"/>
      <c r="K81" s="16"/>
      <c r="L81" s="17"/>
    </row>
    <row r="82" spans="1:12" x14ac:dyDescent="0.25">
      <c r="A82" s="47" t="s">
        <v>17</v>
      </c>
      <c r="B82" s="48">
        <f>B44+B41+B40</f>
        <v>6475</v>
      </c>
      <c r="C82" s="48">
        <f>C44+C41+C40</f>
        <v>4837</v>
      </c>
      <c r="D82" s="48">
        <f>D44+D41+D40</f>
        <v>5000</v>
      </c>
      <c r="E82" s="25"/>
      <c r="F82" s="16"/>
      <c r="G82" s="16"/>
      <c r="H82" s="16"/>
      <c r="I82" s="17"/>
      <c r="J82" s="16"/>
      <c r="K82" s="16"/>
      <c r="L82" s="17"/>
    </row>
    <row r="83" spans="1:12" x14ac:dyDescent="0.25">
      <c r="A83" s="44" t="s">
        <v>73</v>
      </c>
      <c r="B83" s="45">
        <f>B29+B42+B46+B53+B54</f>
        <v>11700</v>
      </c>
      <c r="C83" s="45">
        <f>C29+C42+C46+C53+C54</f>
        <v>9817</v>
      </c>
      <c r="D83" s="45">
        <f>D29+D42+D46+D53+D54</f>
        <v>10700</v>
      </c>
      <c r="E83" s="25"/>
      <c r="F83" s="16"/>
      <c r="G83" s="16"/>
      <c r="H83" s="16"/>
      <c r="I83" s="17"/>
      <c r="J83" s="16"/>
      <c r="K83" s="16"/>
      <c r="L83" s="17"/>
    </row>
    <row r="84" spans="1:12" x14ac:dyDescent="0.25">
      <c r="A84" s="66" t="s">
        <v>71</v>
      </c>
      <c r="B84" s="67">
        <f>B45</f>
        <v>500</v>
      </c>
      <c r="C84" s="67">
        <f>C45</f>
        <v>0</v>
      </c>
      <c r="D84" s="67">
        <f>D45</f>
        <v>500</v>
      </c>
      <c r="E84" s="25"/>
      <c r="F84" s="16"/>
      <c r="G84" s="16"/>
      <c r="H84" s="16"/>
      <c r="I84" s="17"/>
      <c r="J84" s="16"/>
      <c r="K84" s="16"/>
      <c r="L84" s="17"/>
    </row>
    <row r="85" spans="1:12" x14ac:dyDescent="0.25">
      <c r="A85" s="8" t="s">
        <v>18</v>
      </c>
      <c r="B85" s="23">
        <f>SUM(B81:B84)</f>
        <v>39175</v>
      </c>
      <c r="C85" s="23">
        <f>SUM(C81:C84)</f>
        <v>34811</v>
      </c>
      <c r="D85" s="23">
        <f>SUM(D81:D84)</f>
        <v>35700</v>
      </c>
      <c r="E85" s="28"/>
      <c r="F85" s="16"/>
      <c r="G85" s="16"/>
      <c r="H85" s="16"/>
      <c r="I85" s="17"/>
      <c r="J85" s="16"/>
      <c r="K85" s="16"/>
      <c r="L85" s="17"/>
    </row>
    <row r="86" spans="1:12" x14ac:dyDescent="0.25">
      <c r="B86" s="16"/>
      <c r="C86" s="16"/>
      <c r="D86" s="16"/>
      <c r="E86" s="25"/>
      <c r="F86" s="16"/>
      <c r="G86" s="16"/>
      <c r="H86" s="16"/>
      <c r="I86" s="17"/>
      <c r="J86" s="16"/>
      <c r="K86" s="16"/>
      <c r="L86" s="17"/>
    </row>
    <row r="87" spans="1:12" x14ac:dyDescent="0.25">
      <c r="A87" s="1" t="s">
        <v>59</v>
      </c>
      <c r="B87" s="33">
        <f>B5-B30</f>
        <v>0</v>
      </c>
      <c r="C87" s="33">
        <f>C5-C30</f>
        <v>8617</v>
      </c>
      <c r="D87" s="33">
        <f>D5-D30</f>
        <v>8000</v>
      </c>
      <c r="E87" s="25"/>
      <c r="F87" s="16"/>
      <c r="G87" s="16"/>
      <c r="H87" s="16"/>
      <c r="I87" s="17"/>
      <c r="J87" s="16"/>
      <c r="K87" s="16"/>
      <c r="L87" s="17"/>
    </row>
    <row r="88" spans="1:12" x14ac:dyDescent="0.25">
      <c r="A88" s="1" t="s">
        <v>60</v>
      </c>
      <c r="B88" s="33">
        <f>B9-B50</f>
        <v>-1000</v>
      </c>
      <c r="C88" s="33">
        <f>C9-C50</f>
        <v>38.039999999999964</v>
      </c>
      <c r="D88" s="33">
        <v>0</v>
      </c>
      <c r="E88" s="25"/>
      <c r="F88" s="16"/>
      <c r="G88" s="16"/>
      <c r="H88" s="16"/>
      <c r="I88" s="17"/>
      <c r="J88" s="16"/>
      <c r="K88" s="16"/>
      <c r="L88" s="17"/>
    </row>
    <row r="89" spans="1:12" x14ac:dyDescent="0.25">
      <c r="A89" s="1" t="s">
        <v>72</v>
      </c>
      <c r="B89" s="33">
        <f>B10-B52</f>
        <v>40000</v>
      </c>
      <c r="C89" s="33">
        <f>C10-C52</f>
        <v>38943</v>
      </c>
      <c r="D89" s="33">
        <f>D10-D52</f>
        <v>39000</v>
      </c>
      <c r="E89" s="25"/>
      <c r="F89" s="16"/>
      <c r="G89" s="16"/>
      <c r="H89" s="16"/>
      <c r="I89" s="17"/>
      <c r="J89" s="16"/>
      <c r="K89" s="16"/>
      <c r="L89" s="17"/>
    </row>
    <row r="90" spans="1:12" x14ac:dyDescent="0.25">
      <c r="B90" s="16">
        <f>SUM(B87:B89)</f>
        <v>39000</v>
      </c>
      <c r="C90" s="16">
        <f>SUM(C87:C89)</f>
        <v>47598.04</v>
      </c>
      <c r="D90" s="16">
        <f>SUM(D87:D89)</f>
        <v>47000</v>
      </c>
      <c r="E90" s="25"/>
      <c r="F90" s="16"/>
      <c r="G90" s="16"/>
      <c r="H90" s="16"/>
      <c r="I90" s="17"/>
      <c r="J90" s="16"/>
      <c r="K90" s="16"/>
      <c r="L90" s="17"/>
    </row>
    <row r="91" spans="1:12" x14ac:dyDescent="0.25">
      <c r="A91" s="1" t="s">
        <v>65</v>
      </c>
      <c r="B91" s="29"/>
      <c r="C91" s="24"/>
      <c r="D91" s="24"/>
      <c r="E91" s="25"/>
      <c r="F91" s="16"/>
      <c r="G91" s="16">
        <f>G14-G59</f>
        <v>-82</v>
      </c>
      <c r="H91" s="16">
        <f>H14-H59</f>
        <v>-200</v>
      </c>
      <c r="I91" s="17"/>
      <c r="J91" s="16"/>
      <c r="K91" s="16"/>
      <c r="L91" s="17"/>
    </row>
    <row r="92" spans="1:12" x14ac:dyDescent="0.25">
      <c r="A92" s="1" t="s">
        <v>64</v>
      </c>
      <c r="B92" s="29"/>
      <c r="C92" s="24"/>
      <c r="D92" s="24"/>
      <c r="E92" s="25"/>
      <c r="F92" s="16"/>
      <c r="G92" s="16">
        <f>G13-G58</f>
        <v>4045</v>
      </c>
      <c r="H92" s="16">
        <f>H13-H58</f>
        <v>3800</v>
      </c>
      <c r="I92" s="17"/>
      <c r="J92" s="16"/>
      <c r="K92" s="16"/>
      <c r="L92" s="17"/>
    </row>
    <row r="93" spans="1:12" x14ac:dyDescent="0.25">
      <c r="B93" s="29"/>
      <c r="C93" s="24"/>
      <c r="D93" s="24"/>
      <c r="E93" s="25"/>
      <c r="F93" s="16"/>
      <c r="G93" s="16"/>
      <c r="H93" s="16"/>
      <c r="I93" s="17"/>
      <c r="J93" s="16"/>
      <c r="K93" s="16"/>
      <c r="L93" s="17"/>
    </row>
    <row r="94" spans="1:12" x14ac:dyDescent="0.25">
      <c r="B94" s="29"/>
      <c r="C94" s="24"/>
      <c r="D94" s="24"/>
      <c r="E94" s="25"/>
      <c r="F94" s="16"/>
      <c r="G94" s="16"/>
      <c r="H94" s="16"/>
      <c r="I94" s="17"/>
      <c r="J94" s="16"/>
      <c r="K94" s="16"/>
      <c r="L94" s="17"/>
    </row>
    <row r="95" spans="1:12" x14ac:dyDescent="0.25">
      <c r="B95" s="29"/>
      <c r="C95" s="24"/>
      <c r="D95" s="24"/>
      <c r="E95" s="25"/>
      <c r="F95" s="16"/>
      <c r="G95" s="16"/>
      <c r="H95" s="16"/>
      <c r="I95" s="17"/>
      <c r="J95" s="16"/>
      <c r="K95" s="16"/>
      <c r="L95" s="17"/>
    </row>
    <row r="96" spans="1:12" x14ac:dyDescent="0.25">
      <c r="B96" s="29"/>
      <c r="C96" s="24"/>
      <c r="D96" s="24"/>
      <c r="E96" s="25"/>
      <c r="F96" s="16"/>
      <c r="G96" s="16"/>
      <c r="H96" s="16"/>
      <c r="I96" s="17"/>
      <c r="J96" s="16"/>
      <c r="K96" s="16"/>
      <c r="L96" s="17"/>
    </row>
    <row r="97" spans="1:13" x14ac:dyDescent="0.25">
      <c r="B97" s="30"/>
      <c r="C97" s="31"/>
      <c r="D97" s="31"/>
      <c r="E97" s="32"/>
    </row>
    <row r="98" spans="1:13" x14ac:dyDescent="0.25">
      <c r="B98" s="30"/>
      <c r="C98" s="31"/>
      <c r="D98" s="31"/>
      <c r="E98" s="32"/>
    </row>
    <row r="99" spans="1:13" x14ac:dyDescent="0.25">
      <c r="B99" s="30"/>
      <c r="C99" s="31"/>
      <c r="D99" s="31"/>
      <c r="E99" s="32"/>
    </row>
    <row r="100" spans="1:13" x14ac:dyDescent="0.25">
      <c r="B100" s="30"/>
      <c r="C100" s="31"/>
      <c r="D100" s="31"/>
      <c r="E100" s="32"/>
    </row>
    <row r="101" spans="1:13" x14ac:dyDescent="0.25">
      <c r="B101" s="30"/>
      <c r="C101" s="31"/>
      <c r="D101" s="31"/>
      <c r="E101" s="32"/>
    </row>
    <row r="102" spans="1:13" x14ac:dyDescent="0.25">
      <c r="B102" s="30"/>
      <c r="C102" s="31"/>
      <c r="D102" s="31"/>
      <c r="E102" s="32"/>
    </row>
    <row r="103" spans="1:13" x14ac:dyDescent="0.25">
      <c r="B103" s="30"/>
      <c r="C103" s="31"/>
      <c r="D103" s="31"/>
      <c r="E103" s="32"/>
    </row>
    <row r="104" spans="1:13" x14ac:dyDescent="0.25">
      <c r="B104" s="30"/>
      <c r="C104" s="31"/>
      <c r="D104" s="31"/>
      <c r="E104" s="32"/>
    </row>
    <row r="105" spans="1:13" x14ac:dyDescent="0.25">
      <c r="B105" s="30"/>
      <c r="C105" s="31"/>
      <c r="D105" s="31"/>
      <c r="E105" s="32"/>
    </row>
    <row r="106" spans="1:13" x14ac:dyDescent="0.25">
      <c r="A106" s="5"/>
      <c r="B106" s="63"/>
      <c r="C106" s="64"/>
      <c r="D106" s="64"/>
      <c r="E106" s="64"/>
      <c r="F106" s="5"/>
      <c r="G106" s="5"/>
      <c r="H106" s="5"/>
      <c r="I106" s="5"/>
      <c r="J106" s="5"/>
      <c r="K106" s="5"/>
      <c r="L106" s="5"/>
      <c r="M106" s="5"/>
    </row>
    <row r="107" spans="1:13" x14ac:dyDescent="0.25">
      <c r="A107" s="5"/>
      <c r="B107" s="63"/>
      <c r="C107" s="64"/>
      <c r="D107" s="64"/>
      <c r="E107" s="64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5"/>
      <c r="B108" s="63"/>
      <c r="C108" s="64"/>
      <c r="D108" s="64"/>
      <c r="E108" s="64"/>
      <c r="F108" s="5"/>
      <c r="G108" s="5"/>
      <c r="H108" s="5"/>
      <c r="I108" s="5"/>
      <c r="J108" s="5"/>
      <c r="K108" s="5"/>
      <c r="L108" s="5"/>
      <c r="M108" s="5"/>
    </row>
    <row r="109" spans="1:13" x14ac:dyDescent="0.25">
      <c r="A109" s="5"/>
      <c r="B109" s="63"/>
      <c r="C109" s="64"/>
      <c r="D109" s="64"/>
      <c r="E109" s="64"/>
      <c r="F109" s="5"/>
      <c r="G109" s="5"/>
      <c r="H109" s="5"/>
      <c r="I109" s="5"/>
      <c r="J109" s="5"/>
      <c r="K109" s="5"/>
      <c r="L109" s="5"/>
      <c r="M109" s="5"/>
    </row>
    <row r="110" spans="1:13" x14ac:dyDescent="0.25">
      <c r="A110" s="5"/>
      <c r="B110" s="63"/>
      <c r="C110" s="64"/>
      <c r="D110" s="64"/>
      <c r="E110" s="64"/>
      <c r="F110" s="5"/>
      <c r="G110" s="5"/>
      <c r="H110" s="5"/>
      <c r="I110" s="5"/>
      <c r="J110" s="5"/>
      <c r="K110" s="5"/>
      <c r="L110" s="5"/>
      <c r="M110" s="5"/>
    </row>
    <row r="111" spans="1:13" x14ac:dyDescent="0.25">
      <c r="A111" s="5"/>
      <c r="B111" s="63"/>
      <c r="C111" s="64"/>
      <c r="D111" s="64"/>
      <c r="E111" s="64"/>
      <c r="F111" s="5"/>
      <c r="G111" s="5"/>
      <c r="H111" s="5"/>
      <c r="I111" s="5"/>
      <c r="J111" s="5"/>
      <c r="K111" s="5"/>
      <c r="L111" s="5"/>
      <c r="M111" s="5"/>
    </row>
    <row r="112" spans="1:13" x14ac:dyDescent="0.25">
      <c r="A112" s="5"/>
      <c r="B112" s="63"/>
      <c r="C112" s="64"/>
      <c r="D112" s="64"/>
      <c r="E112" s="64"/>
      <c r="F112" s="5"/>
      <c r="G112" s="5"/>
      <c r="H112" s="5"/>
      <c r="I112" s="5"/>
      <c r="J112" s="5"/>
      <c r="K112" s="5"/>
      <c r="L112" s="5"/>
      <c r="M112" s="5"/>
    </row>
    <row r="113" spans="1:13" x14ac:dyDescent="0.25">
      <c r="A113" s="5"/>
      <c r="B113" s="63"/>
      <c r="C113" s="64"/>
      <c r="D113" s="64"/>
      <c r="E113" s="64"/>
      <c r="F113" s="5"/>
      <c r="G113" s="5"/>
      <c r="H113" s="5"/>
      <c r="I113" s="5"/>
      <c r="J113" s="5"/>
      <c r="K113" s="5"/>
      <c r="L113" s="5"/>
      <c r="M113" s="5"/>
    </row>
    <row r="114" spans="1:13" x14ac:dyDescent="0.25">
      <c r="A114" s="5"/>
      <c r="B114" s="63"/>
      <c r="C114" s="64"/>
      <c r="D114" s="64"/>
      <c r="E114" s="64"/>
      <c r="F114" s="5"/>
      <c r="G114" s="5"/>
      <c r="H114" s="5"/>
      <c r="I114" s="5"/>
      <c r="J114" s="5"/>
      <c r="K114" s="5"/>
      <c r="L114" s="5"/>
      <c r="M114" s="5"/>
    </row>
    <row r="115" spans="1:13" x14ac:dyDescent="0.25">
      <c r="A115" s="5"/>
      <c r="B115" s="63"/>
      <c r="C115" s="64"/>
      <c r="D115" s="64"/>
      <c r="E115" s="64"/>
      <c r="F115" s="5"/>
      <c r="G115" s="5"/>
      <c r="H115" s="5"/>
      <c r="I115" s="5"/>
      <c r="J115" s="5"/>
      <c r="K115" s="5"/>
      <c r="L115" s="5"/>
      <c r="M115" s="5"/>
    </row>
    <row r="116" spans="1:13" x14ac:dyDescent="0.25">
      <c r="A116" s="5"/>
      <c r="B116" s="63"/>
      <c r="C116" s="64"/>
      <c r="D116" s="64"/>
      <c r="E116" s="64"/>
      <c r="F116" s="5"/>
      <c r="G116" s="5"/>
      <c r="H116" s="5"/>
      <c r="I116" s="5"/>
      <c r="J116" s="5"/>
      <c r="K116" s="5"/>
      <c r="L116" s="5"/>
      <c r="M116" s="5"/>
    </row>
    <row r="117" spans="1:13" x14ac:dyDescent="0.25">
      <c r="A117" s="5"/>
      <c r="B117" s="6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x14ac:dyDescent="0.25">
      <c r="A118" s="5"/>
      <c r="B118" s="6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x14ac:dyDescent="0.25">
      <c r="A119" s="5"/>
      <c r="B119" s="6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x14ac:dyDescent="0.25">
      <c r="A120" s="5"/>
      <c r="B120" s="6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x14ac:dyDescent="0.25">
      <c r="A121" s="5"/>
      <c r="B121" s="6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x14ac:dyDescent="0.25">
      <c r="A122" s="5"/>
      <c r="B122" s="6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x14ac:dyDescent="0.25">
      <c r="A123" s="5"/>
      <c r="B123" s="6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x14ac:dyDescent="0.25">
      <c r="A124" s="5"/>
      <c r="B124" s="6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x14ac:dyDescent="0.25">
      <c r="A125" s="5"/>
      <c r="B125" s="6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x14ac:dyDescent="0.25">
      <c r="A126" s="5"/>
      <c r="B126" s="6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x14ac:dyDescent="0.25">
      <c r="A127" s="5"/>
      <c r="B127" s="6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x14ac:dyDescent="0.25">
      <c r="A128" s="5"/>
      <c r="B128" s="6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x14ac:dyDescent="0.25">
      <c r="A129" s="5"/>
      <c r="B129" s="6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x14ac:dyDescent="0.25">
      <c r="A130" s="5"/>
      <c r="B130" s="6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x14ac:dyDescent="0.25">
      <c r="A131" s="5"/>
      <c r="B131" s="6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x14ac:dyDescent="0.25">
      <c r="A132" s="5"/>
      <c r="B132" s="6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x14ac:dyDescent="0.25">
      <c r="A133" s="5"/>
      <c r="B133" s="6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x14ac:dyDescent="0.25">
      <c r="A134" s="5"/>
      <c r="B134" s="6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x14ac:dyDescent="0.25">
      <c r="A135" s="5"/>
      <c r="B135" s="6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x14ac:dyDescent="0.25">
      <c r="A136" s="5"/>
      <c r="B136" s="6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x14ac:dyDescent="0.25">
      <c r="A137" s="5"/>
      <c r="B137" s="6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x14ac:dyDescent="0.25">
      <c r="A138" s="5"/>
      <c r="B138" s="6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x14ac:dyDescent="0.25">
      <c r="A139" s="5"/>
      <c r="B139" s="6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x14ac:dyDescent="0.25">
      <c r="A140" s="5"/>
      <c r="B140" s="6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x14ac:dyDescent="0.25">
      <c r="A141" s="5"/>
      <c r="B141" s="6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x14ac:dyDescent="0.25">
      <c r="A142" s="5"/>
      <c r="B142" s="6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x14ac:dyDescent="0.25">
      <c r="A143" s="5"/>
      <c r="B143" s="6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x14ac:dyDescent="0.25">
      <c r="A144" s="5"/>
      <c r="B144" s="6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x14ac:dyDescent="0.25">
      <c r="A145" s="5"/>
      <c r="B145" s="6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x14ac:dyDescent="0.25">
      <c r="A146" s="5"/>
      <c r="B146" s="6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x14ac:dyDescent="0.25">
      <c r="A147" s="5"/>
      <c r="B147" s="6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x14ac:dyDescent="0.25">
      <c r="A148" s="5"/>
      <c r="B148" s="6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x14ac:dyDescent="0.25">
      <c r="A149" s="5"/>
      <c r="B149" s="6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x14ac:dyDescent="0.25">
      <c r="A150" s="5"/>
      <c r="B150" s="6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x14ac:dyDescent="0.25">
      <c r="A151" s="5"/>
      <c r="B151" s="6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x14ac:dyDescent="0.25">
      <c r="A152" s="5"/>
      <c r="B152" s="6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x14ac:dyDescent="0.25">
      <c r="A153" s="5"/>
      <c r="B153" s="6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x14ac:dyDescent="0.25">
      <c r="A154" s="5"/>
      <c r="B154" s="6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x14ac:dyDescent="0.25">
      <c r="A155" s="5"/>
      <c r="B155" s="6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x14ac:dyDescent="0.25">
      <c r="A156" s="5"/>
      <c r="B156" s="6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x14ac:dyDescent="0.25">
      <c r="A157" s="5"/>
      <c r="B157" s="6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x14ac:dyDescent="0.25">
      <c r="A158" s="5"/>
      <c r="B158" s="6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5">
      <c r="A159" s="5"/>
      <c r="B159" s="6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5">
      <c r="A160" s="5"/>
      <c r="B160" s="6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x14ac:dyDescent="0.25">
      <c r="A161" s="5"/>
      <c r="B161" s="6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x14ac:dyDescent="0.25">
      <c r="A162" s="5"/>
      <c r="B162" s="6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x14ac:dyDescent="0.25">
      <c r="A163" s="5"/>
      <c r="B163" s="6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x14ac:dyDescent="0.25">
      <c r="A164" s="5"/>
      <c r="B164" s="6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x14ac:dyDescent="0.25">
      <c r="A165" s="5"/>
      <c r="B165" s="6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x14ac:dyDescent="0.25">
      <c r="A166" s="5"/>
      <c r="B166" s="6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x14ac:dyDescent="0.25">
      <c r="A167" s="5"/>
      <c r="B167" s="6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x14ac:dyDescent="0.25">
      <c r="A168" s="5"/>
      <c r="B168" s="6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x14ac:dyDescent="0.25">
      <c r="A169" s="5"/>
      <c r="B169" s="6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x14ac:dyDescent="0.25">
      <c r="A170" s="5"/>
      <c r="B170" s="6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x14ac:dyDescent="0.25">
      <c r="A171" s="5"/>
      <c r="B171" s="6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x14ac:dyDescent="0.25">
      <c r="A172" s="5"/>
      <c r="B172" s="6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x14ac:dyDescent="0.25">
      <c r="A173" s="5"/>
      <c r="B173" s="6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x14ac:dyDescent="0.25">
      <c r="A174" s="5"/>
      <c r="B174" s="6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x14ac:dyDescent="0.25">
      <c r="A175" s="5"/>
      <c r="B175" s="6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x14ac:dyDescent="0.25">
      <c r="A176" s="5"/>
      <c r="B176" s="6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x14ac:dyDescent="0.25">
      <c r="A177" s="5"/>
      <c r="B177" s="6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x14ac:dyDescent="0.25">
      <c r="A178" s="5"/>
      <c r="B178" s="6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x14ac:dyDescent="0.25">
      <c r="A179" s="5"/>
      <c r="B179" s="6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x14ac:dyDescent="0.25">
      <c r="A180" s="5"/>
      <c r="B180" s="6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x14ac:dyDescent="0.25">
      <c r="A181" s="5"/>
      <c r="B181" s="6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x14ac:dyDescent="0.25">
      <c r="A182" s="5"/>
      <c r="B182" s="6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x14ac:dyDescent="0.25">
      <c r="A183" s="5"/>
      <c r="B183" s="6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x14ac:dyDescent="0.25">
      <c r="A184" s="5"/>
      <c r="B184" s="6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x14ac:dyDescent="0.25">
      <c r="A185" s="5"/>
      <c r="B185" s="6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x14ac:dyDescent="0.25">
      <c r="A186" s="5"/>
      <c r="B186" s="6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x14ac:dyDescent="0.25">
      <c r="A187" s="5"/>
      <c r="B187" s="6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x14ac:dyDescent="0.25">
      <c r="A188" s="5"/>
      <c r="B188" s="6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x14ac:dyDescent="0.25">
      <c r="A189" s="5"/>
      <c r="B189" s="6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x14ac:dyDescent="0.25">
      <c r="A190" s="5"/>
      <c r="B190" s="6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x14ac:dyDescent="0.25">
      <c r="A191" s="5"/>
      <c r="B191" s="6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x14ac:dyDescent="0.25">
      <c r="A192" s="5"/>
      <c r="B192" s="6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x14ac:dyDescent="0.25">
      <c r="A193" s="5"/>
      <c r="B193" s="6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x14ac:dyDescent="0.25">
      <c r="A194" s="5"/>
      <c r="B194" s="6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x14ac:dyDescent="0.25">
      <c r="A195" s="5"/>
      <c r="B195" s="6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x14ac:dyDescent="0.25">
      <c r="A196" s="5"/>
      <c r="B196" s="6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x14ac:dyDescent="0.25">
      <c r="A197" s="5"/>
      <c r="B197" s="6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x14ac:dyDescent="0.25">
      <c r="A198" s="5"/>
      <c r="B198" s="6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x14ac:dyDescent="0.25">
      <c r="A199" s="5"/>
      <c r="B199" s="6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x14ac:dyDescent="0.25">
      <c r="A200" s="5"/>
      <c r="B200" s="6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x14ac:dyDescent="0.25">
      <c r="A201" s="5"/>
      <c r="B201" s="6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x14ac:dyDescent="0.25">
      <c r="A202" s="5"/>
      <c r="B202" s="6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x14ac:dyDescent="0.25">
      <c r="A203" s="5"/>
      <c r="B203" s="6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x14ac:dyDescent="0.25">
      <c r="A204" s="5"/>
      <c r="B204" s="6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x14ac:dyDescent="0.25">
      <c r="A205" s="5"/>
      <c r="B205" s="6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x14ac:dyDescent="0.25">
      <c r="A206" s="5"/>
      <c r="B206" s="6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x14ac:dyDescent="0.25">
      <c r="A207" s="5"/>
      <c r="B207" s="6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x14ac:dyDescent="0.25">
      <c r="A208" s="5"/>
      <c r="B208" s="6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x14ac:dyDescent="0.25">
      <c r="A209" s="5"/>
      <c r="B209" s="6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x14ac:dyDescent="0.25">
      <c r="A210" s="5"/>
      <c r="B210" s="6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x14ac:dyDescent="0.25">
      <c r="A211" s="5"/>
      <c r="B211" s="6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x14ac:dyDescent="0.25">
      <c r="A212" s="5"/>
      <c r="B212" s="6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x14ac:dyDescent="0.25">
      <c r="A213" s="5"/>
      <c r="B213" s="6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x14ac:dyDescent="0.25">
      <c r="A214" s="5"/>
      <c r="B214" s="6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x14ac:dyDescent="0.25">
      <c r="A215" s="5"/>
      <c r="B215" s="6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x14ac:dyDescent="0.25">
      <c r="A216" s="5"/>
      <c r="B216" s="6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x14ac:dyDescent="0.25">
      <c r="A217" s="5"/>
      <c r="B217" s="6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x14ac:dyDescent="0.25">
      <c r="A218" s="5"/>
      <c r="B218" s="6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x14ac:dyDescent="0.25">
      <c r="A219" s="5"/>
      <c r="B219" s="6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x14ac:dyDescent="0.25">
      <c r="A220" s="5"/>
      <c r="B220" s="6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x14ac:dyDescent="0.25">
      <c r="A221" s="5"/>
      <c r="B221" s="6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x14ac:dyDescent="0.25">
      <c r="A222" s="5"/>
      <c r="B222" s="6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x14ac:dyDescent="0.25">
      <c r="A223" s="5"/>
      <c r="B223" s="6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x14ac:dyDescent="0.25">
      <c r="A224" s="5"/>
      <c r="B224" s="6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x14ac:dyDescent="0.25">
      <c r="A225" s="5"/>
      <c r="B225" s="6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x14ac:dyDescent="0.25">
      <c r="A226" s="5"/>
      <c r="B226" s="6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x14ac:dyDescent="0.25">
      <c r="A227" s="5"/>
      <c r="B227" s="6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x14ac:dyDescent="0.25">
      <c r="A228" s="5"/>
      <c r="B228" s="6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x14ac:dyDescent="0.25">
      <c r="A229" s="5"/>
      <c r="B229" s="6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x14ac:dyDescent="0.25">
      <c r="A230" s="5"/>
      <c r="B230" s="6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x14ac:dyDescent="0.25">
      <c r="A231" s="5"/>
      <c r="B231" s="6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x14ac:dyDescent="0.25">
      <c r="A232" s="5"/>
      <c r="B232" s="6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x14ac:dyDescent="0.25">
      <c r="A233" s="5"/>
      <c r="B233" s="6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x14ac:dyDescent="0.25">
      <c r="A234" s="5"/>
      <c r="B234" s="6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x14ac:dyDescent="0.25">
      <c r="A235" s="5"/>
      <c r="B235" s="6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x14ac:dyDescent="0.25">
      <c r="A236" s="5"/>
      <c r="B236" s="6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x14ac:dyDescent="0.25">
      <c r="A237" s="5"/>
      <c r="B237" s="6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x14ac:dyDescent="0.25">
      <c r="A238" s="5"/>
      <c r="B238" s="6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x14ac:dyDescent="0.25">
      <c r="A239" s="5"/>
      <c r="B239" s="6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x14ac:dyDescent="0.25">
      <c r="A240" s="5"/>
      <c r="B240" s="6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x14ac:dyDescent="0.25">
      <c r="A241" s="5"/>
      <c r="B241" s="6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x14ac:dyDescent="0.25">
      <c r="A242" s="5"/>
      <c r="B242" s="6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x14ac:dyDescent="0.25">
      <c r="A243" s="5"/>
      <c r="B243" s="6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x14ac:dyDescent="0.25">
      <c r="A244" s="5"/>
      <c r="B244" s="6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x14ac:dyDescent="0.25">
      <c r="A245" s="5"/>
      <c r="B245" s="6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x14ac:dyDescent="0.25">
      <c r="A246" s="5"/>
      <c r="B246" s="6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x14ac:dyDescent="0.25">
      <c r="A247" s="5"/>
      <c r="B247" s="6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x14ac:dyDescent="0.25">
      <c r="A248" s="5"/>
      <c r="B248" s="6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x14ac:dyDescent="0.25">
      <c r="A249" s="5"/>
      <c r="B249" s="6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x14ac:dyDescent="0.25">
      <c r="A250" s="5"/>
      <c r="B250" s="6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x14ac:dyDescent="0.25">
      <c r="A251" s="5"/>
      <c r="B251" s="6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x14ac:dyDescent="0.25">
      <c r="A252" s="5"/>
      <c r="B252" s="6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x14ac:dyDescent="0.25">
      <c r="A253" s="5"/>
      <c r="B253" s="6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x14ac:dyDescent="0.25">
      <c r="A254" s="5"/>
      <c r="B254" s="6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x14ac:dyDescent="0.25">
      <c r="A255" s="5"/>
      <c r="B255" s="6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x14ac:dyDescent="0.25">
      <c r="A256" s="5"/>
      <c r="B256" s="6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x14ac:dyDescent="0.25">
      <c r="A257" s="5"/>
      <c r="B257" s="6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x14ac:dyDescent="0.25">
      <c r="A258" s="5"/>
      <c r="B258" s="6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x14ac:dyDescent="0.25">
      <c r="A259" s="5"/>
      <c r="B259" s="6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x14ac:dyDescent="0.25">
      <c r="A260" s="5"/>
      <c r="B260" s="6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x14ac:dyDescent="0.25">
      <c r="A261" s="5"/>
      <c r="B261" s="6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x14ac:dyDescent="0.25">
      <c r="A262" s="5"/>
      <c r="B262" s="6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x14ac:dyDescent="0.25">
      <c r="A263" s="5"/>
      <c r="B263" s="6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x14ac:dyDescent="0.25">
      <c r="A264" s="5"/>
      <c r="B264" s="6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x14ac:dyDescent="0.25">
      <c r="A265" s="5"/>
      <c r="B265" s="6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x14ac:dyDescent="0.25">
      <c r="A266" s="5"/>
      <c r="B266" s="6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x14ac:dyDescent="0.25">
      <c r="A267" s="5"/>
      <c r="B267" s="6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x14ac:dyDescent="0.25">
      <c r="A268" s="5"/>
      <c r="B268" s="6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x14ac:dyDescent="0.25">
      <c r="A269" s="5"/>
      <c r="B269" s="6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x14ac:dyDescent="0.25">
      <c r="A270" s="5"/>
      <c r="B270" s="6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x14ac:dyDescent="0.25">
      <c r="A271" s="5"/>
      <c r="B271" s="6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x14ac:dyDescent="0.25">
      <c r="A272" s="5"/>
      <c r="B272" s="6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x14ac:dyDescent="0.25">
      <c r="A273" s="5"/>
      <c r="B273" s="6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x14ac:dyDescent="0.25">
      <c r="A274" s="5"/>
      <c r="B274" s="6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x14ac:dyDescent="0.25">
      <c r="A275" s="5"/>
      <c r="B275" s="6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x14ac:dyDescent="0.25">
      <c r="A276" s="5"/>
      <c r="B276" s="6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x14ac:dyDescent="0.25">
      <c r="A277" s="5"/>
      <c r="B277" s="6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x14ac:dyDescent="0.25">
      <c r="A278" s="5"/>
      <c r="B278" s="6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x14ac:dyDescent="0.25">
      <c r="A279" s="5"/>
      <c r="B279" s="6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x14ac:dyDescent="0.25">
      <c r="A280" s="5"/>
      <c r="B280" s="6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x14ac:dyDescent="0.25">
      <c r="A281" s="5"/>
      <c r="B281" s="6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x14ac:dyDescent="0.25">
      <c r="A282" s="5"/>
      <c r="B282" s="6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x14ac:dyDescent="0.25">
      <c r="A283" s="5"/>
      <c r="B283" s="6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x14ac:dyDescent="0.25">
      <c r="A284" s="5"/>
      <c r="B284" s="6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x14ac:dyDescent="0.25">
      <c r="A285" s="5"/>
      <c r="B285" s="6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x14ac:dyDescent="0.25">
      <c r="A286" s="5"/>
      <c r="B286" s="6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x14ac:dyDescent="0.25">
      <c r="A287" s="5"/>
      <c r="B287" s="6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x14ac:dyDescent="0.25">
      <c r="A288" s="5"/>
      <c r="B288" s="6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x14ac:dyDescent="0.25">
      <c r="A289" s="5"/>
      <c r="B289" s="6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x14ac:dyDescent="0.25">
      <c r="A290" s="5"/>
      <c r="B290" s="6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x14ac:dyDescent="0.25">
      <c r="A291" s="5"/>
      <c r="B291" s="6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x14ac:dyDescent="0.25">
      <c r="A292" s="5"/>
      <c r="B292" s="6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x14ac:dyDescent="0.25">
      <c r="A293" s="5"/>
      <c r="B293" s="6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x14ac:dyDescent="0.25">
      <c r="A294" s="5"/>
      <c r="B294" s="6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x14ac:dyDescent="0.25">
      <c r="A295" s="5"/>
      <c r="B295" s="6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x14ac:dyDescent="0.25">
      <c r="A296" s="5"/>
      <c r="B296" s="6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x14ac:dyDescent="0.25">
      <c r="A297" s="5"/>
      <c r="B297" s="6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x14ac:dyDescent="0.25">
      <c r="A298" s="5"/>
      <c r="B298" s="6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x14ac:dyDescent="0.25">
      <c r="A299" s="5"/>
      <c r="B299" s="6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x14ac:dyDescent="0.25">
      <c r="A300" s="5"/>
      <c r="B300" s="6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x14ac:dyDescent="0.25">
      <c r="A301" s="5"/>
      <c r="B301" s="6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x14ac:dyDescent="0.25">
      <c r="A302" s="5"/>
      <c r="B302" s="6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x14ac:dyDescent="0.25">
      <c r="A303" s="5"/>
      <c r="B303" s="6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x14ac:dyDescent="0.25">
      <c r="A304" s="5"/>
      <c r="B304" s="6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x14ac:dyDescent="0.25">
      <c r="A305" s="5"/>
      <c r="B305" s="6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x14ac:dyDescent="0.25">
      <c r="A306" s="5"/>
      <c r="B306" s="6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x14ac:dyDescent="0.25">
      <c r="A307" s="5"/>
      <c r="B307" s="6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x14ac:dyDescent="0.25">
      <c r="A308" s="5"/>
      <c r="B308" s="6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x14ac:dyDescent="0.25">
      <c r="A309" s="5"/>
      <c r="B309" s="6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x14ac:dyDescent="0.25">
      <c r="A310" s="5"/>
      <c r="B310" s="6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x14ac:dyDescent="0.25">
      <c r="A311" s="5"/>
      <c r="B311" s="6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x14ac:dyDescent="0.25">
      <c r="A312" s="5"/>
      <c r="B312" s="6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x14ac:dyDescent="0.25">
      <c r="A313" s="5"/>
      <c r="B313" s="6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x14ac:dyDescent="0.25">
      <c r="A314" s="5"/>
      <c r="B314" s="6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x14ac:dyDescent="0.25">
      <c r="A315" s="5"/>
      <c r="B315" s="6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x14ac:dyDescent="0.25">
      <c r="A316" s="5"/>
      <c r="B316" s="6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x14ac:dyDescent="0.25">
      <c r="A317" s="5"/>
      <c r="B317" s="6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x14ac:dyDescent="0.25">
      <c r="A318" s="5"/>
      <c r="B318" s="6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x14ac:dyDescent="0.25">
      <c r="A319" s="5"/>
      <c r="B319" s="6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x14ac:dyDescent="0.25">
      <c r="A320" s="5"/>
      <c r="B320" s="6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x14ac:dyDescent="0.25">
      <c r="A321" s="5"/>
      <c r="B321" s="6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x14ac:dyDescent="0.25">
      <c r="A322" s="5"/>
      <c r="B322" s="6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x14ac:dyDescent="0.25">
      <c r="A323" s="5"/>
      <c r="B323" s="6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x14ac:dyDescent="0.25">
      <c r="A324" s="5"/>
      <c r="B324" s="6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x14ac:dyDescent="0.25">
      <c r="A325" s="5"/>
      <c r="B325" s="6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x14ac:dyDescent="0.25">
      <c r="A326" s="5"/>
      <c r="B326" s="6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x14ac:dyDescent="0.25">
      <c r="A327" s="5"/>
      <c r="B327" s="6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x14ac:dyDescent="0.25">
      <c r="A328" s="5"/>
      <c r="B328" s="6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x14ac:dyDescent="0.25">
      <c r="A329" s="5"/>
      <c r="B329" s="6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x14ac:dyDescent="0.25">
      <c r="A330" s="5"/>
      <c r="B330" s="6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x14ac:dyDescent="0.25">
      <c r="A331" s="5"/>
      <c r="B331" s="6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x14ac:dyDescent="0.25">
      <c r="A332" s="5"/>
      <c r="B332" s="6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x14ac:dyDescent="0.25">
      <c r="A333" s="5"/>
      <c r="B333" s="6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x14ac:dyDescent="0.25">
      <c r="A334" s="5"/>
      <c r="B334" s="6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x14ac:dyDescent="0.25">
      <c r="A335" s="5"/>
      <c r="B335" s="6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x14ac:dyDescent="0.25">
      <c r="A336" s="5"/>
      <c r="B336" s="6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x14ac:dyDescent="0.25">
      <c r="A337" s="5"/>
      <c r="B337" s="6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x14ac:dyDescent="0.25">
      <c r="A338" s="5"/>
      <c r="B338" s="6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x14ac:dyDescent="0.25">
      <c r="A339" s="5"/>
      <c r="B339" s="6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x14ac:dyDescent="0.25">
      <c r="A340" s="5"/>
      <c r="B340" s="6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x14ac:dyDescent="0.25">
      <c r="A341" s="5"/>
      <c r="B341" s="6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x14ac:dyDescent="0.25">
      <c r="A342" s="5"/>
      <c r="B342" s="6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x14ac:dyDescent="0.25">
      <c r="A343" s="5"/>
      <c r="B343" s="6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x14ac:dyDescent="0.25">
      <c r="A344" s="5"/>
      <c r="B344" s="6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x14ac:dyDescent="0.25">
      <c r="A345" s="5"/>
      <c r="B345" s="6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x14ac:dyDescent="0.25">
      <c r="A346" s="5"/>
      <c r="B346" s="6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x14ac:dyDescent="0.25">
      <c r="A347" s="5"/>
      <c r="B347" s="6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x14ac:dyDescent="0.25">
      <c r="A348" s="5"/>
      <c r="B348" s="6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x14ac:dyDescent="0.25">
      <c r="A349" s="5"/>
      <c r="B349" s="6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x14ac:dyDescent="0.25">
      <c r="A350" s="5"/>
      <c r="B350" s="6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x14ac:dyDescent="0.25">
      <c r="A351" s="5"/>
      <c r="B351" s="6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x14ac:dyDescent="0.25">
      <c r="A352" s="5"/>
      <c r="B352" s="6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x14ac:dyDescent="0.25">
      <c r="A353" s="5"/>
      <c r="B353" s="6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x14ac:dyDescent="0.25">
      <c r="A354" s="5"/>
      <c r="B354" s="6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x14ac:dyDescent="0.25">
      <c r="A355" s="5"/>
      <c r="B355" s="6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x14ac:dyDescent="0.25">
      <c r="A356" s="5"/>
      <c r="B356" s="6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x14ac:dyDescent="0.25">
      <c r="A357" s="5"/>
      <c r="B357" s="6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x14ac:dyDescent="0.25">
      <c r="A358" s="5"/>
      <c r="B358" s="6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x14ac:dyDescent="0.25">
      <c r="A359" s="5"/>
      <c r="B359" s="6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x14ac:dyDescent="0.25">
      <c r="A360" s="5"/>
      <c r="B360" s="6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x14ac:dyDescent="0.25">
      <c r="A361" s="5"/>
      <c r="B361" s="6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x14ac:dyDescent="0.25">
      <c r="A362" s="5"/>
      <c r="B362" s="6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x14ac:dyDescent="0.25">
      <c r="A363" s="5"/>
      <c r="B363" s="6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x14ac:dyDescent="0.25">
      <c r="A364" s="5"/>
      <c r="B364" s="6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x14ac:dyDescent="0.25">
      <c r="A365" s="5"/>
      <c r="B365" s="6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x14ac:dyDescent="0.25">
      <c r="A366" s="5"/>
      <c r="B366" s="6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x14ac:dyDescent="0.25">
      <c r="A367" s="5"/>
      <c r="B367" s="6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x14ac:dyDescent="0.25">
      <c r="A368" s="5"/>
      <c r="B368" s="6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x14ac:dyDescent="0.25">
      <c r="A369" s="5"/>
      <c r="B369" s="6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x14ac:dyDescent="0.25">
      <c r="A370" s="5"/>
      <c r="B370" s="6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x14ac:dyDescent="0.25">
      <c r="A371" s="5"/>
      <c r="B371" s="6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x14ac:dyDescent="0.25">
      <c r="A372" s="5"/>
      <c r="B372" s="6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x14ac:dyDescent="0.25">
      <c r="A373" s="5"/>
      <c r="B373" s="6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x14ac:dyDescent="0.25">
      <c r="A374" s="5"/>
      <c r="B374" s="6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x14ac:dyDescent="0.25">
      <c r="A375" s="5"/>
      <c r="B375" s="6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x14ac:dyDescent="0.25">
      <c r="A376" s="5"/>
      <c r="B376" s="6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x14ac:dyDescent="0.25">
      <c r="A377" s="5"/>
      <c r="B377" s="6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x14ac:dyDescent="0.25">
      <c r="A378" s="5"/>
      <c r="B378" s="6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x14ac:dyDescent="0.25">
      <c r="A379" s="5"/>
      <c r="B379" s="6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x14ac:dyDescent="0.25">
      <c r="A380" s="5"/>
      <c r="B380" s="6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x14ac:dyDescent="0.25">
      <c r="A381" s="5"/>
      <c r="B381" s="6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x14ac:dyDescent="0.25">
      <c r="A382" s="5"/>
      <c r="B382" s="6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x14ac:dyDescent="0.25">
      <c r="A383" s="5"/>
      <c r="B383" s="6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x14ac:dyDescent="0.25">
      <c r="A384" s="5"/>
      <c r="B384" s="6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x14ac:dyDescent="0.25">
      <c r="A385" s="5"/>
      <c r="B385" s="6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x14ac:dyDescent="0.25">
      <c r="A386" s="5"/>
      <c r="B386" s="6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x14ac:dyDescent="0.25">
      <c r="A387" s="5"/>
      <c r="B387" s="6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x14ac:dyDescent="0.25">
      <c r="A388" s="5"/>
      <c r="B388" s="6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x14ac:dyDescent="0.25">
      <c r="A389" s="5"/>
      <c r="B389" s="6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x14ac:dyDescent="0.25">
      <c r="A390" s="5"/>
      <c r="B390" s="6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x14ac:dyDescent="0.25">
      <c r="A391" s="5"/>
      <c r="B391" s="6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x14ac:dyDescent="0.25">
      <c r="A392" s="5"/>
      <c r="B392" s="6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x14ac:dyDescent="0.25">
      <c r="A393" s="5"/>
      <c r="B393" s="6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x14ac:dyDescent="0.25">
      <c r="A394" s="5"/>
      <c r="B394" s="6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x14ac:dyDescent="0.25">
      <c r="A395" s="5"/>
      <c r="B395" s="6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x14ac:dyDescent="0.25">
      <c r="A396" s="5"/>
      <c r="B396" s="6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x14ac:dyDescent="0.25">
      <c r="A397" s="5"/>
      <c r="B397" s="6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x14ac:dyDescent="0.25">
      <c r="A398" s="5"/>
      <c r="B398" s="6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x14ac:dyDescent="0.25">
      <c r="A399" s="5"/>
      <c r="B399" s="6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x14ac:dyDescent="0.25">
      <c r="A400" s="5"/>
      <c r="B400" s="6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x14ac:dyDescent="0.25">
      <c r="A401" s="5"/>
      <c r="B401" s="6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x14ac:dyDescent="0.25">
      <c r="A402" s="5"/>
      <c r="B402" s="6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x14ac:dyDescent="0.25">
      <c r="A403" s="5"/>
      <c r="B403" s="6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x14ac:dyDescent="0.25">
      <c r="A404" s="5"/>
      <c r="B404" s="6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x14ac:dyDescent="0.25">
      <c r="A405" s="5"/>
      <c r="B405" s="6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x14ac:dyDescent="0.25">
      <c r="A406" s="5"/>
      <c r="B406" s="6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x14ac:dyDescent="0.25">
      <c r="A407" s="5"/>
      <c r="B407" s="6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x14ac:dyDescent="0.25">
      <c r="A408" s="5"/>
      <c r="B408" s="6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x14ac:dyDescent="0.25">
      <c r="A409" s="5"/>
      <c r="B409" s="6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x14ac:dyDescent="0.25">
      <c r="A410" s="5"/>
      <c r="B410" s="6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x14ac:dyDescent="0.25">
      <c r="A411" s="5"/>
      <c r="B411" s="6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x14ac:dyDescent="0.25">
      <c r="A412" s="5"/>
      <c r="B412" s="6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x14ac:dyDescent="0.25">
      <c r="A413" s="5"/>
      <c r="B413" s="6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x14ac:dyDescent="0.25">
      <c r="A414" s="5"/>
      <c r="B414" s="6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x14ac:dyDescent="0.25">
      <c r="A415" s="5"/>
      <c r="B415" s="6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x14ac:dyDescent="0.25">
      <c r="A416" s="5"/>
      <c r="B416" s="6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x14ac:dyDescent="0.25">
      <c r="A417" s="5"/>
      <c r="B417" s="6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x14ac:dyDescent="0.25">
      <c r="A418" s="5"/>
      <c r="B418" s="6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x14ac:dyDescent="0.25">
      <c r="A419" s="5"/>
      <c r="B419" s="6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x14ac:dyDescent="0.25">
      <c r="A420" s="5"/>
      <c r="B420" s="6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x14ac:dyDescent="0.25">
      <c r="A421" s="5"/>
      <c r="B421" s="6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x14ac:dyDescent="0.25">
      <c r="A422" s="5"/>
      <c r="B422" s="6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x14ac:dyDescent="0.25">
      <c r="A423" s="5"/>
      <c r="B423" s="6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x14ac:dyDescent="0.25">
      <c r="A424" s="5"/>
      <c r="B424" s="6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x14ac:dyDescent="0.25">
      <c r="A425" s="5"/>
      <c r="B425" s="6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x14ac:dyDescent="0.25">
      <c r="A426" s="5"/>
      <c r="B426" s="6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x14ac:dyDescent="0.25">
      <c r="A427" s="5"/>
      <c r="B427" s="6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x14ac:dyDescent="0.25">
      <c r="A428" s="5"/>
      <c r="B428" s="6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x14ac:dyDescent="0.25">
      <c r="A429" s="5"/>
      <c r="B429" s="6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x14ac:dyDescent="0.25">
      <c r="A430" s="5"/>
      <c r="B430" s="6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x14ac:dyDescent="0.25">
      <c r="A431" s="5"/>
      <c r="B431" s="6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x14ac:dyDescent="0.25">
      <c r="A432" s="5"/>
      <c r="B432" s="6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x14ac:dyDescent="0.25">
      <c r="A433" s="5"/>
      <c r="B433" s="6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x14ac:dyDescent="0.25">
      <c r="A434" s="5"/>
      <c r="B434" s="6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x14ac:dyDescent="0.25">
      <c r="A435" s="5"/>
      <c r="B435" s="6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x14ac:dyDescent="0.25">
      <c r="A436" s="5"/>
      <c r="B436" s="6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x14ac:dyDescent="0.25">
      <c r="A437" s="5"/>
      <c r="B437" s="6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x14ac:dyDescent="0.25">
      <c r="A438" s="5"/>
      <c r="B438" s="6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x14ac:dyDescent="0.25">
      <c r="A439" s="5"/>
      <c r="B439" s="6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x14ac:dyDescent="0.25">
      <c r="A440" s="5"/>
      <c r="B440" s="6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x14ac:dyDescent="0.25">
      <c r="A441" s="5"/>
      <c r="B441" s="6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x14ac:dyDescent="0.25">
      <c r="A442" s="5"/>
      <c r="B442" s="6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x14ac:dyDescent="0.25">
      <c r="A443" s="5"/>
      <c r="B443" s="6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x14ac:dyDescent="0.25">
      <c r="A444" s="5"/>
      <c r="B444" s="6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x14ac:dyDescent="0.25">
      <c r="A445" s="5"/>
      <c r="B445" s="6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x14ac:dyDescent="0.25">
      <c r="A446" s="5"/>
      <c r="B446" s="6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x14ac:dyDescent="0.25">
      <c r="A447" s="5"/>
      <c r="B447" s="6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x14ac:dyDescent="0.25">
      <c r="A448" s="5"/>
      <c r="B448" s="6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x14ac:dyDescent="0.25">
      <c r="A449" s="5"/>
      <c r="B449" s="6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x14ac:dyDescent="0.25">
      <c r="A450" s="5"/>
      <c r="B450" s="6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x14ac:dyDescent="0.25">
      <c r="A451" s="5"/>
      <c r="B451" s="6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x14ac:dyDescent="0.25">
      <c r="A452" s="5"/>
      <c r="B452" s="6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x14ac:dyDescent="0.25">
      <c r="A453" s="5"/>
      <c r="B453" s="6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x14ac:dyDescent="0.25">
      <c r="A454" s="5"/>
      <c r="B454" s="6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x14ac:dyDescent="0.25">
      <c r="A455" s="5"/>
      <c r="B455" s="6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x14ac:dyDescent="0.25">
      <c r="A456" s="5"/>
      <c r="B456" s="6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x14ac:dyDescent="0.25">
      <c r="A457" s="5"/>
      <c r="B457" s="6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</sheetData>
  <sortState ref="A25:O28">
    <sortCondition ref="A25:A28"/>
  </sortState>
  <phoneticPr fontId="5" type="noConversion"/>
  <pageMargins left="0.25" right="0.25" top="0.75" bottom="0.75" header="0.3" footer="0.3"/>
  <pageSetup scale="9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jgoit</cp:lastModifiedBy>
  <cp:lastPrinted>2018-05-29T14:09:46Z</cp:lastPrinted>
  <dcterms:created xsi:type="dcterms:W3CDTF">2011-05-30T16:41:47Z</dcterms:created>
  <dcterms:modified xsi:type="dcterms:W3CDTF">2018-07-10T13:29:19Z</dcterms:modified>
</cp:coreProperties>
</file>