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0041130\OneDrive - Nova Scotia Community College\DATA 2\Rotary\President 19 - 20\"/>
    </mc:Choice>
  </mc:AlternateContent>
  <xr:revisionPtr revIDLastSave="117" documentId="114_{A9CF41CA-5C40-4BB0-ABFA-F2EE293FF10A}" xr6:coauthVersionLast="43" xr6:coauthVersionMax="43" xr10:uidLastSave="{DB02FF9C-4CC3-4F51-9D3C-DB09D42B62DF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1" l="1"/>
  <c r="C75" i="1"/>
  <c r="C67" i="1"/>
  <c r="D67" i="1"/>
  <c r="C68" i="1" l="1"/>
  <c r="D68" i="1"/>
  <c r="B68" i="1"/>
  <c r="B67" i="1"/>
  <c r="H78" i="1" l="1"/>
  <c r="F77" i="1"/>
  <c r="F78" i="1"/>
  <c r="H77" i="1"/>
  <c r="G78" i="1"/>
  <c r="C73" i="1"/>
  <c r="D73" i="1"/>
  <c r="C74" i="1"/>
  <c r="D74" i="1"/>
  <c r="B75" i="1"/>
  <c r="B74" i="1"/>
  <c r="B73" i="1"/>
  <c r="C69" i="1"/>
  <c r="D69" i="1"/>
  <c r="B69" i="1"/>
  <c r="H70" i="1" l="1"/>
  <c r="G70" i="1"/>
  <c r="F70" i="1"/>
  <c r="G61" i="1" l="1"/>
  <c r="H61" i="1"/>
  <c r="C44" i="1"/>
  <c r="D44" i="1"/>
  <c r="G21" i="1"/>
  <c r="H21" i="1"/>
  <c r="C12" i="1"/>
  <c r="D12" i="1"/>
  <c r="G77" i="1"/>
  <c r="F61" i="1"/>
  <c r="F21" i="1"/>
  <c r="B44" i="1"/>
  <c r="E44" i="1"/>
  <c r="D65" i="1" l="1"/>
  <c r="C65" i="1"/>
  <c r="D71" i="1"/>
  <c r="B71" i="1"/>
  <c r="C71" i="1"/>
  <c r="H65" i="1"/>
  <c r="G65" i="1"/>
  <c r="F65" i="1"/>
  <c r="B12" i="1"/>
  <c r="B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Krzywonos,Lech</author>
  </authors>
  <commentList>
    <comment ref="A62" authorId="0" shapeId="0" xr:uid="{4C556A23-AA3E-4142-8E45-48151586C51D}">
      <text>
        <r>
          <rPr>
            <b/>
            <sz val="9"/>
            <color indexed="81"/>
            <rFont val="Tahoma"/>
            <charset val="1"/>
          </rPr>
          <t>Krzywonos,Lech:</t>
        </r>
        <r>
          <rPr>
            <sz val="9"/>
            <color indexed="81"/>
            <rFont val="Tahoma"/>
            <charset val="1"/>
          </rPr>
          <t xml:space="preserve">
From Bollywood</t>
        </r>
      </text>
    </comment>
  </commentList>
</comments>
</file>

<file path=xl/sharedStrings.xml><?xml version="1.0" encoding="utf-8"?>
<sst xmlns="http://schemas.openxmlformats.org/spreadsheetml/2006/main" count="84" uniqueCount="69">
  <si>
    <t>REVENUE</t>
  </si>
  <si>
    <t>EXPENSE</t>
  </si>
  <si>
    <t>NET INCOME</t>
  </si>
  <si>
    <t>Happy Mug</t>
  </si>
  <si>
    <t>Insurance</t>
  </si>
  <si>
    <t>International - sundry</t>
  </si>
  <si>
    <t>Yearbook Expense</t>
  </si>
  <si>
    <t>Adventure in Citizenship</t>
  </si>
  <si>
    <t>Colch Comm Workshops</t>
  </si>
  <si>
    <t>Youth Bursaries</t>
  </si>
  <si>
    <t>Youth &amp; Student Projects</t>
  </si>
  <si>
    <t>Community Account</t>
  </si>
  <si>
    <t>International</t>
  </si>
  <si>
    <t>Total</t>
  </si>
  <si>
    <t>Community</t>
  </si>
  <si>
    <t>Community Sundry</t>
  </si>
  <si>
    <t>RYLA</t>
  </si>
  <si>
    <t>Int'l Student Bursary (DalAC)</t>
  </si>
  <si>
    <t>Bollywood Night</t>
  </si>
  <si>
    <t>Swim for Polio</t>
  </si>
  <si>
    <t>Budget</t>
  </si>
  <si>
    <t>Club Account</t>
  </si>
  <si>
    <t>Dues</t>
  </si>
  <si>
    <t>50/50 Draw</t>
  </si>
  <si>
    <t>Christmas brunch</t>
  </si>
  <si>
    <t>Sundry</t>
  </si>
  <si>
    <t>District Dues</t>
  </si>
  <si>
    <t>International Dues</t>
  </si>
  <si>
    <t>Christmas Brunch</t>
  </si>
  <si>
    <t>Server's Christmas Gift</t>
  </si>
  <si>
    <t>Socials</t>
  </si>
  <si>
    <t>Club Supplies</t>
  </si>
  <si>
    <t>Bank Charges</t>
  </si>
  <si>
    <t>Rotary leadership Institute</t>
  </si>
  <si>
    <t>Website</t>
  </si>
  <si>
    <t>TOTAL REVENUE - Community</t>
  </si>
  <si>
    <t>TOTAL REVENUE-Club</t>
  </si>
  <si>
    <t>TOTAL EXPENSE - Community</t>
  </si>
  <si>
    <t>TOTAL EXPENSE - Club</t>
  </si>
  <si>
    <t>Camp Tidnish</t>
  </si>
  <si>
    <t>TOTAL EXPENSE - Charitable Trust</t>
  </si>
  <si>
    <t>Bollywood - NET</t>
  </si>
  <si>
    <t>Swim for Polio - NET</t>
  </si>
  <si>
    <t>Charter Night</t>
  </si>
  <si>
    <t>Website Advertising</t>
  </si>
  <si>
    <t>Guest Luncheon</t>
  </si>
  <si>
    <t>Charter Night - NET</t>
  </si>
  <si>
    <t>Christmas Brunch - NET</t>
  </si>
  <si>
    <t>Operating-Sundry (incl Paypal fees)</t>
  </si>
  <si>
    <t>Plan International  (foster child)</t>
  </si>
  <si>
    <t>Actual As At</t>
  </si>
  <si>
    <t>Public Relations</t>
  </si>
  <si>
    <t>Yearbook - NET</t>
  </si>
  <si>
    <t>Vocational/Youth</t>
  </si>
  <si>
    <t>2018-2019</t>
  </si>
  <si>
    <t>District Governors Visit</t>
  </si>
  <si>
    <t>Rotaract/Interact</t>
  </si>
  <si>
    <t>2019-2020</t>
  </si>
  <si>
    <t>Ski Day</t>
  </si>
  <si>
    <t>Rotary Music Park</t>
  </si>
  <si>
    <t>Student Exchange Program (STEP)</t>
  </si>
  <si>
    <t>Special Needs (Community)</t>
  </si>
  <si>
    <t>District Convention (Inc Sec and Pres)</t>
  </si>
  <si>
    <t>CCW support for HUB Now</t>
  </si>
  <si>
    <t>Yearbook 2019 Revenue (Carry Forward)</t>
  </si>
  <si>
    <t>Yearbook Revenue 2020</t>
  </si>
  <si>
    <t>Unused Exchange Student budget 18-19</t>
  </si>
  <si>
    <t>June 30/19</t>
  </si>
  <si>
    <t>RI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</si>
</sst>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FF0000"/>
      <name val="Calibri"/>
      <family val="2"/>
    </font>
    <font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3" xfId="0" applyNumberFormat="1" applyFont="1" applyBorder="1" applyAlignment="1">
      <alignment horizontal="left"/>
    </xf>
    <xf numFmtId="0" fontId="1" fillId="0" borderId="3" xfId="0" applyFont="1" applyBorder="1"/>
    <xf numFmtId="164" fontId="2" fillId="0" borderId="3" xfId="1" applyNumberFormat="1" applyFont="1" applyBorder="1" applyAlignment="1">
      <alignment horizontal="left"/>
    </xf>
    <xf numFmtId="164" fontId="1" fillId="0" borderId="0" xfId="1" applyNumberFormat="1" applyFont="1"/>
    <xf numFmtId="164" fontId="1" fillId="0" borderId="1" xfId="1" applyNumberFormat="1" applyFont="1" applyBorder="1"/>
    <xf numFmtId="164" fontId="1" fillId="0" borderId="3" xfId="1" applyNumberFormat="1" applyFont="1" applyBorder="1"/>
    <xf numFmtId="164" fontId="1" fillId="0" borderId="4" xfId="1" applyNumberFormat="1" applyFont="1" applyBorder="1"/>
    <xf numFmtId="164" fontId="2" fillId="0" borderId="3" xfId="1" applyNumberFormat="1" applyFont="1" applyBorder="1"/>
    <xf numFmtId="164" fontId="1" fillId="0" borderId="0" xfId="1" applyNumberFormat="1" applyFont="1" applyBorder="1"/>
    <xf numFmtId="164" fontId="1" fillId="2" borderId="0" xfId="1" applyNumberFormat="1" applyFont="1" applyFill="1" applyBorder="1"/>
    <xf numFmtId="164" fontId="1" fillId="3" borderId="0" xfId="1" applyNumberFormat="1" applyFont="1" applyFill="1"/>
    <xf numFmtId="164" fontId="1" fillId="3" borderId="1" xfId="1" applyNumberFormat="1" applyFont="1" applyFill="1" applyBorder="1"/>
    <xf numFmtId="164" fontId="1" fillId="3" borderId="0" xfId="1" applyNumberFormat="1" applyFont="1" applyFill="1" applyAlignment="1">
      <alignment horizontal="right"/>
    </xf>
    <xf numFmtId="164" fontId="1" fillId="3" borderId="1" xfId="1" applyNumberFormat="1" applyFont="1" applyFill="1" applyBorder="1" applyAlignment="1">
      <alignment horizontal="right"/>
    </xf>
    <xf numFmtId="164" fontId="4" fillId="3" borderId="1" xfId="1" applyNumberFormat="1" applyFont="1" applyFill="1" applyBorder="1"/>
    <xf numFmtId="164" fontId="1" fillId="3" borderId="0" xfId="1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3" borderId="1" xfId="0" applyFont="1" applyFill="1" applyBorder="1"/>
    <xf numFmtId="164" fontId="1" fillId="3" borderId="0" xfId="1" applyNumberFormat="1" applyFont="1" applyFill="1" applyBorder="1"/>
    <xf numFmtId="164" fontId="1" fillId="3" borderId="3" xfId="1" applyNumberFormat="1" applyFont="1" applyFill="1" applyBorder="1"/>
    <xf numFmtId="164" fontId="1" fillId="3" borderId="4" xfId="1" applyNumberFormat="1" applyFont="1" applyFill="1" applyBorder="1"/>
    <xf numFmtId="164" fontId="1" fillId="0" borderId="3" xfId="1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164" fontId="1" fillId="5" borderId="0" xfId="1" applyNumberFormat="1" applyFont="1" applyFill="1"/>
    <xf numFmtId="0" fontId="1" fillId="5" borderId="2" xfId="0" applyFont="1" applyFill="1" applyBorder="1"/>
    <xf numFmtId="164" fontId="1" fillId="5" borderId="0" xfId="1" applyNumberFormat="1" applyFont="1" applyFill="1" applyBorder="1"/>
    <xf numFmtId="164" fontId="1" fillId="4" borderId="0" xfId="1" applyNumberFormat="1" applyFont="1" applyFill="1"/>
    <xf numFmtId="0" fontId="1" fillId="4" borderId="2" xfId="0" applyFont="1" applyFill="1" applyBorder="1"/>
    <xf numFmtId="164" fontId="1" fillId="4" borderId="0" xfId="1" applyNumberFormat="1" applyFont="1" applyFill="1" applyBorder="1"/>
    <xf numFmtId="0" fontId="1" fillId="7" borderId="2" xfId="0" applyFont="1" applyFill="1" applyBorder="1"/>
    <xf numFmtId="164" fontId="1" fillId="7" borderId="0" xfId="1" applyNumberFormat="1" applyFont="1" applyFill="1" applyBorder="1"/>
    <xf numFmtId="164" fontId="1" fillId="7" borderId="0" xfId="1" applyNumberFormat="1" applyFont="1" applyFill="1"/>
    <xf numFmtId="0" fontId="1" fillId="3" borderId="0" xfId="0" applyNumberFormat="1" applyFont="1" applyFill="1" applyAlignment="1">
      <alignment horizontal="left"/>
    </xf>
    <xf numFmtId="0" fontId="2" fillId="6" borderId="0" xfId="0" applyNumberFormat="1" applyFont="1" applyFill="1" applyBorder="1" applyAlignment="1">
      <alignment horizontal="left"/>
    </xf>
    <xf numFmtId="164" fontId="2" fillId="6" borderId="0" xfId="1" applyNumberFormat="1" applyFont="1" applyFill="1" applyAlignment="1">
      <alignment horizontal="left"/>
    </xf>
    <xf numFmtId="164" fontId="1" fillId="6" borderId="1" xfId="1" applyNumberFormat="1" applyFont="1" applyFill="1" applyBorder="1"/>
    <xf numFmtId="164" fontId="2" fillId="6" borderId="0" xfId="1" applyNumberFormat="1" applyFont="1" applyFill="1"/>
    <xf numFmtId="0" fontId="3" fillId="3" borderId="0" xfId="0" applyNumberFormat="1" applyFont="1" applyFill="1" applyAlignment="1">
      <alignment horizontal="left"/>
    </xf>
    <xf numFmtId="0" fontId="7" fillId="0" borderId="0" xfId="0" applyFont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0" borderId="0" xfId="0" applyFont="1" applyBorder="1" applyAlignment="1">
      <alignment wrapText="1"/>
    </xf>
    <xf numFmtId="0" fontId="1" fillId="8" borderId="2" xfId="0" applyFont="1" applyFill="1" applyBorder="1"/>
    <xf numFmtId="164" fontId="1" fillId="8" borderId="0" xfId="1" applyNumberFormat="1" applyFont="1" applyFill="1" applyBorder="1"/>
    <xf numFmtId="164" fontId="1" fillId="8" borderId="0" xfId="1" applyNumberFormat="1" applyFont="1" applyFill="1"/>
    <xf numFmtId="164" fontId="11" fillId="0" borderId="0" xfId="1" applyNumberFormat="1" applyFont="1" applyAlignment="1">
      <alignment horizontal="left"/>
    </xf>
    <xf numFmtId="164" fontId="10" fillId="0" borderId="0" xfId="1" applyNumberFormat="1" applyFont="1"/>
    <xf numFmtId="164" fontId="11" fillId="0" borderId="0" xfId="1" applyNumberFormat="1" applyFont="1"/>
    <xf numFmtId="164" fontId="11" fillId="0" borderId="3" xfId="1" applyNumberFormat="1" applyFont="1" applyBorder="1" applyAlignment="1">
      <alignment horizontal="left"/>
    </xf>
    <xf numFmtId="164" fontId="11" fillId="8" borderId="0" xfId="1" applyNumberFormat="1" applyFont="1" applyFill="1"/>
    <xf numFmtId="164" fontId="11" fillId="7" borderId="0" xfId="1" applyNumberFormat="1" applyFont="1" applyFill="1"/>
    <xf numFmtId="164" fontId="11" fillId="5" borderId="0" xfId="1" applyNumberFormat="1" applyFont="1" applyFill="1"/>
    <xf numFmtId="164" fontId="1" fillId="9" borderId="0" xfId="1" applyNumberFormat="1" applyFont="1" applyFill="1"/>
    <xf numFmtId="164" fontId="11" fillId="3" borderId="0" xfId="1" applyNumberFormat="1" applyFont="1" applyFill="1" applyBorder="1"/>
    <xf numFmtId="0" fontId="11" fillId="0" borderId="0" xfId="0" applyNumberFormat="1" applyFont="1" applyAlignment="1">
      <alignment horizontal="left"/>
    </xf>
    <xf numFmtId="164" fontId="11" fillId="3" borderId="0" xfId="1" applyNumberFormat="1" applyFont="1" applyFill="1"/>
    <xf numFmtId="164" fontId="11" fillId="3" borderId="1" xfId="1" applyNumberFormat="1" applyFont="1" applyFill="1" applyBorder="1"/>
    <xf numFmtId="0" fontId="1" fillId="8" borderId="0" xfId="0" applyFont="1" applyFill="1" applyBorder="1"/>
    <xf numFmtId="164" fontId="1" fillId="8" borderId="2" xfId="1" applyNumberFormat="1" applyFont="1" applyFill="1" applyBorder="1"/>
    <xf numFmtId="164" fontId="1" fillId="0" borderId="0" xfId="1" applyNumberFormat="1" applyFont="1" applyFill="1"/>
    <xf numFmtId="164" fontId="11" fillId="0" borderId="0" xfId="1" applyNumberFormat="1" applyFont="1" applyFill="1"/>
    <xf numFmtId="164" fontId="10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1089660</xdr:colOff>
      <xdr:row>0</xdr:row>
      <xdr:rowOff>757555</xdr:rowOff>
    </xdr:to>
    <xdr:pic>
      <xdr:nvPicPr>
        <xdr:cNvPr id="1080" name="Pictur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96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3"/>
  <sheetViews>
    <sheetView showGridLines="0" tabSelected="1" zoomScale="131" zoomScaleNormal="87" workbookViewId="0">
      <pane xSplit="1" ySplit="2" topLeftCell="B34" activePane="bottomRight" state="frozen"/>
      <selection pane="topRight" activeCell="B1" sqref="B1"/>
      <selection pane="bottomLeft" activeCell="A3" sqref="A3"/>
      <selection pane="bottomRight" activeCell="K67" sqref="K67"/>
    </sheetView>
  </sheetViews>
  <sheetFormatPr defaultColWidth="9.140625" defaultRowHeight="15.75" x14ac:dyDescent="0.25"/>
  <cols>
    <col min="1" max="1" width="39.140625" style="1" customWidth="1"/>
    <col min="2" max="2" width="10.5703125" style="4" customWidth="1"/>
    <col min="3" max="3" width="15.28515625" style="1" customWidth="1"/>
    <col min="4" max="4" width="10.7109375" style="1" bestFit="1" customWidth="1"/>
    <col min="5" max="5" width="1.28515625" style="6" customWidth="1"/>
    <col min="6" max="6" width="10.28515625" style="1" customWidth="1"/>
    <col min="7" max="7" width="12.140625" style="1" customWidth="1"/>
    <col min="8" max="8" width="9.140625" style="1"/>
    <col min="9" max="9" width="3" style="6" customWidth="1"/>
    <col min="10" max="16384" width="9.140625" style="1"/>
  </cols>
  <sheetData>
    <row r="1" spans="1:9" ht="66" customHeight="1" x14ac:dyDescent="0.25">
      <c r="A1" s="2"/>
      <c r="B1" s="10" t="s">
        <v>54</v>
      </c>
      <c r="C1" s="10" t="s">
        <v>50</v>
      </c>
      <c r="D1" s="10" t="s">
        <v>57</v>
      </c>
      <c r="E1" s="11"/>
      <c r="F1" s="10" t="s">
        <v>54</v>
      </c>
      <c r="G1" s="10" t="s">
        <v>50</v>
      </c>
      <c r="H1" s="10" t="s">
        <v>57</v>
      </c>
      <c r="I1" s="11"/>
    </row>
    <row r="2" spans="1:9" ht="15" customHeight="1" x14ac:dyDescent="0.25">
      <c r="A2" s="2"/>
      <c r="B2" s="10" t="s">
        <v>20</v>
      </c>
      <c r="C2" s="10" t="s">
        <v>67</v>
      </c>
      <c r="D2" s="10" t="s">
        <v>20</v>
      </c>
      <c r="E2" s="11"/>
      <c r="F2" s="10" t="s">
        <v>20</v>
      </c>
      <c r="G2" s="10" t="s">
        <v>67</v>
      </c>
      <c r="H2" s="10" t="s">
        <v>20</v>
      </c>
      <c r="I2" s="11"/>
    </row>
    <row r="3" spans="1:9" ht="18.75" x14ac:dyDescent="0.3">
      <c r="B3" s="52" t="s">
        <v>11</v>
      </c>
      <c r="F3" s="52" t="s">
        <v>21</v>
      </c>
    </row>
    <row r="4" spans="1:9" x14ac:dyDescent="0.25">
      <c r="A4" s="2" t="s">
        <v>0</v>
      </c>
      <c r="B4" s="1"/>
    </row>
    <row r="5" spans="1:9" x14ac:dyDescent="0.25">
      <c r="A5" s="9" t="s">
        <v>18</v>
      </c>
      <c r="B5" s="15">
        <v>22000</v>
      </c>
      <c r="C5" s="15">
        <v>27095</v>
      </c>
      <c r="D5" s="15">
        <v>25000</v>
      </c>
      <c r="E5" s="16"/>
      <c r="F5" s="15"/>
      <c r="G5" s="15"/>
      <c r="H5" s="15"/>
      <c r="I5" s="16"/>
    </row>
    <row r="6" spans="1:9" x14ac:dyDescent="0.25">
      <c r="A6" s="9" t="s">
        <v>59</v>
      </c>
      <c r="B6" s="15">
        <v>7500</v>
      </c>
      <c r="C6" s="15">
        <v>8400</v>
      </c>
      <c r="D6" s="15">
        <v>0</v>
      </c>
      <c r="E6" s="16"/>
      <c r="F6" s="15"/>
      <c r="G6" s="15"/>
      <c r="H6" s="15"/>
      <c r="I6" s="16"/>
    </row>
    <row r="7" spans="1:9" x14ac:dyDescent="0.25">
      <c r="A7" s="68" t="s">
        <v>66</v>
      </c>
      <c r="B7" s="15">
        <v>0</v>
      </c>
      <c r="C7" s="15">
        <v>0</v>
      </c>
      <c r="D7" s="15">
        <v>500</v>
      </c>
      <c r="E7" s="16"/>
      <c r="F7" s="15"/>
      <c r="G7" s="15"/>
      <c r="H7" s="15"/>
      <c r="I7" s="16"/>
    </row>
    <row r="8" spans="1:9" x14ac:dyDescent="0.25">
      <c r="A8" s="9" t="s">
        <v>25</v>
      </c>
      <c r="B8" s="15">
        <v>0</v>
      </c>
      <c r="C8" s="15">
        <v>0</v>
      </c>
      <c r="D8" s="15">
        <v>0</v>
      </c>
      <c r="E8" s="16"/>
      <c r="F8" s="15"/>
      <c r="G8" s="15"/>
      <c r="H8" s="15"/>
      <c r="I8" s="16"/>
    </row>
    <row r="9" spans="1:9" x14ac:dyDescent="0.25">
      <c r="A9" s="9" t="s">
        <v>19</v>
      </c>
      <c r="B9" s="15">
        <v>1000</v>
      </c>
      <c r="C9" s="15">
        <v>3625</v>
      </c>
      <c r="D9" s="15">
        <v>2000</v>
      </c>
      <c r="E9" s="16"/>
      <c r="F9" s="15"/>
      <c r="G9" s="15"/>
      <c r="H9" s="15"/>
      <c r="I9" s="16"/>
    </row>
    <row r="10" spans="1:9" x14ac:dyDescent="0.25">
      <c r="A10" s="9" t="s">
        <v>64</v>
      </c>
      <c r="B10" s="15">
        <v>0</v>
      </c>
      <c r="C10" s="15">
        <v>66349</v>
      </c>
      <c r="D10" s="61">
        <v>3700</v>
      </c>
      <c r="E10" s="16"/>
      <c r="F10" s="15"/>
      <c r="G10" s="15"/>
      <c r="H10" s="15"/>
      <c r="I10" s="16"/>
    </row>
    <row r="11" spans="1:9" x14ac:dyDescent="0.25">
      <c r="A11" s="9" t="s">
        <v>65</v>
      </c>
      <c r="B11" s="15">
        <v>65000</v>
      </c>
      <c r="C11" s="60"/>
      <c r="D11" s="15">
        <v>70000</v>
      </c>
      <c r="E11" s="16"/>
      <c r="F11" s="15"/>
      <c r="G11" s="15"/>
      <c r="H11" s="15"/>
      <c r="I11" s="16"/>
    </row>
    <row r="12" spans="1:9" x14ac:dyDescent="0.25">
      <c r="A12" s="12" t="s">
        <v>35</v>
      </c>
      <c r="B12" s="14">
        <f>SUM(B5:B11)</f>
        <v>95500</v>
      </c>
      <c r="C12" s="14">
        <f>SUM(C5:C11)</f>
        <v>105469</v>
      </c>
      <c r="D12" s="14">
        <f>SUM(D5:D11)</f>
        <v>101200</v>
      </c>
      <c r="E12" s="18"/>
      <c r="F12" s="17"/>
      <c r="G12" s="17"/>
      <c r="H12" s="17"/>
      <c r="I12" s="18"/>
    </row>
    <row r="13" spans="1:9" x14ac:dyDescent="0.25">
      <c r="A13" s="9" t="s">
        <v>23</v>
      </c>
      <c r="B13" s="15"/>
      <c r="C13" s="15"/>
      <c r="D13" s="15"/>
      <c r="E13" s="16"/>
      <c r="F13" s="15">
        <v>400</v>
      </c>
      <c r="G13" s="59">
        <v>296</v>
      </c>
      <c r="H13" s="61">
        <v>400</v>
      </c>
      <c r="I13" s="16"/>
    </row>
    <row r="14" spans="1:9" x14ac:dyDescent="0.25">
      <c r="A14" s="9" t="s">
        <v>43</v>
      </c>
      <c r="B14" s="15"/>
      <c r="C14" s="15"/>
      <c r="D14" s="15"/>
      <c r="E14" s="16"/>
      <c r="F14" s="15">
        <v>8800</v>
      </c>
      <c r="G14" s="59">
        <v>6869</v>
      </c>
      <c r="H14" s="61">
        <v>7000</v>
      </c>
      <c r="I14" s="16"/>
    </row>
    <row r="15" spans="1:9" x14ac:dyDescent="0.25">
      <c r="A15" s="9" t="s">
        <v>24</v>
      </c>
      <c r="B15" s="15"/>
      <c r="C15" s="15"/>
      <c r="D15" s="15"/>
      <c r="E15" s="16"/>
      <c r="F15" s="15">
        <v>1000</v>
      </c>
      <c r="G15" s="59">
        <v>1219</v>
      </c>
      <c r="H15" s="61">
        <v>1500</v>
      </c>
      <c r="I15" s="16"/>
    </row>
    <row r="16" spans="1:9" x14ac:dyDescent="0.25">
      <c r="A16" s="9" t="s">
        <v>22</v>
      </c>
      <c r="B16" s="15"/>
      <c r="C16" s="15"/>
      <c r="D16" s="15"/>
      <c r="E16" s="16"/>
      <c r="F16" s="15">
        <v>11500</v>
      </c>
      <c r="G16" s="59">
        <v>13277</v>
      </c>
      <c r="H16" s="61">
        <v>13000</v>
      </c>
      <c r="I16" s="16"/>
    </row>
    <row r="17" spans="1:9" x14ac:dyDescent="0.25">
      <c r="A17" s="9" t="s">
        <v>3</v>
      </c>
      <c r="B17" s="15"/>
      <c r="C17" s="15"/>
      <c r="D17" s="15"/>
      <c r="E17" s="16"/>
      <c r="F17" s="15">
        <v>300</v>
      </c>
      <c r="G17" s="59">
        <v>301</v>
      </c>
      <c r="H17" s="61">
        <v>300</v>
      </c>
      <c r="I17" s="16"/>
    </row>
    <row r="18" spans="1:9" x14ac:dyDescent="0.25">
      <c r="A18" s="9" t="s">
        <v>58</v>
      </c>
      <c r="B18" s="15"/>
      <c r="C18" s="15"/>
      <c r="D18" s="15"/>
      <c r="E18" s="16"/>
      <c r="F18" s="15">
        <v>0</v>
      </c>
      <c r="G18" s="59">
        <v>1565</v>
      </c>
      <c r="H18" s="61">
        <v>0</v>
      </c>
      <c r="I18" s="16"/>
    </row>
    <row r="19" spans="1:9" x14ac:dyDescent="0.25">
      <c r="A19" s="9" t="s">
        <v>25</v>
      </c>
      <c r="B19" s="15"/>
      <c r="C19" s="15"/>
      <c r="D19" s="15"/>
      <c r="E19" s="16"/>
      <c r="F19" s="15">
        <v>500</v>
      </c>
      <c r="G19" s="59">
        <v>664</v>
      </c>
      <c r="H19" s="61">
        <v>500</v>
      </c>
      <c r="I19" s="16"/>
    </row>
    <row r="20" spans="1:9" x14ac:dyDescent="0.25">
      <c r="A20" s="9" t="s">
        <v>44</v>
      </c>
      <c r="B20" s="15"/>
      <c r="C20" s="15"/>
      <c r="D20" s="15"/>
      <c r="E20" s="16"/>
      <c r="F20" s="15">
        <v>1700</v>
      </c>
      <c r="G20" s="59">
        <v>1575</v>
      </c>
      <c r="H20" s="61">
        <v>1500</v>
      </c>
      <c r="I20" s="16"/>
    </row>
    <row r="21" spans="1:9" s="13" customFormat="1" x14ac:dyDescent="0.25">
      <c r="A21" s="12" t="s">
        <v>36</v>
      </c>
      <c r="B21" s="17"/>
      <c r="C21" s="17"/>
      <c r="D21" s="17"/>
      <c r="E21" s="18"/>
      <c r="F21" s="19">
        <f>SUM(F13:F20)</f>
        <v>24200</v>
      </c>
      <c r="G21" s="19">
        <f>SUM(G13:G20)</f>
        <v>25766</v>
      </c>
      <c r="H21" s="19">
        <f>SUM(H13:H20)</f>
        <v>24200</v>
      </c>
      <c r="I21" s="18"/>
    </row>
    <row r="22" spans="1:9" x14ac:dyDescent="0.25">
      <c r="A22" s="2"/>
      <c r="B22" s="15"/>
      <c r="C22" s="15"/>
      <c r="D22" s="15"/>
      <c r="E22" s="16"/>
      <c r="F22" s="15"/>
      <c r="G22" s="15"/>
      <c r="H22" s="15"/>
      <c r="I22" s="16"/>
    </row>
    <row r="23" spans="1:9" x14ac:dyDescent="0.25">
      <c r="A23" s="2" t="s">
        <v>1</v>
      </c>
      <c r="B23" s="22"/>
      <c r="C23" s="22"/>
      <c r="D23" s="22"/>
      <c r="E23" s="23"/>
      <c r="F23" s="15"/>
      <c r="G23" s="15"/>
      <c r="H23" s="15"/>
      <c r="I23" s="16"/>
    </row>
    <row r="24" spans="1:9" x14ac:dyDescent="0.25">
      <c r="A24" s="3" t="s">
        <v>7</v>
      </c>
      <c r="B24" s="37">
        <v>1100</v>
      </c>
      <c r="C24" s="37">
        <v>1135</v>
      </c>
      <c r="D24" s="37">
        <v>1200</v>
      </c>
      <c r="E24" s="23"/>
      <c r="F24" s="15"/>
      <c r="G24" s="15"/>
      <c r="H24" s="15"/>
      <c r="I24" s="16"/>
    </row>
    <row r="25" spans="1:9" x14ac:dyDescent="0.25">
      <c r="A25" s="9" t="s">
        <v>18</v>
      </c>
      <c r="B25" s="22">
        <v>14000</v>
      </c>
      <c r="C25" s="22">
        <v>13512</v>
      </c>
      <c r="D25" s="22">
        <v>14500</v>
      </c>
      <c r="E25" s="23"/>
      <c r="F25" s="15"/>
      <c r="G25" s="15"/>
      <c r="H25" s="15"/>
      <c r="I25" s="16"/>
    </row>
    <row r="26" spans="1:9" x14ac:dyDescent="0.25">
      <c r="A26" s="51" t="s">
        <v>8</v>
      </c>
      <c r="B26" s="45">
        <v>5000</v>
      </c>
      <c r="C26" s="45">
        <v>5000</v>
      </c>
      <c r="D26" s="45">
        <v>5000</v>
      </c>
      <c r="E26" s="23"/>
      <c r="F26" s="15"/>
      <c r="G26" s="15"/>
      <c r="H26" s="15"/>
      <c r="I26" s="16"/>
    </row>
    <row r="27" spans="1:9" x14ac:dyDescent="0.25">
      <c r="A27" s="3" t="s">
        <v>15</v>
      </c>
      <c r="B27" s="45">
        <v>2500</v>
      </c>
      <c r="C27" s="45">
        <v>5773</v>
      </c>
      <c r="D27" s="45">
        <v>3500</v>
      </c>
      <c r="E27" s="23"/>
      <c r="F27" s="15"/>
      <c r="G27" s="15"/>
      <c r="H27" s="15"/>
      <c r="I27" s="16"/>
    </row>
    <row r="28" spans="1:9" x14ac:dyDescent="0.25">
      <c r="A28" s="3" t="s">
        <v>4</v>
      </c>
      <c r="B28" s="22">
        <v>1350</v>
      </c>
      <c r="C28" s="22">
        <v>1462</v>
      </c>
      <c r="D28" s="22">
        <v>1500</v>
      </c>
      <c r="E28" s="23"/>
      <c r="F28" s="15"/>
      <c r="G28" s="15"/>
      <c r="H28" s="15"/>
      <c r="I28" s="16"/>
    </row>
    <row r="29" spans="1:9" x14ac:dyDescent="0.25">
      <c r="A29" s="3" t="s">
        <v>5</v>
      </c>
      <c r="B29" s="40">
        <v>3500</v>
      </c>
      <c r="C29" s="40">
        <v>2538</v>
      </c>
      <c r="D29" s="40">
        <v>3000</v>
      </c>
      <c r="E29" s="23"/>
      <c r="F29" s="15"/>
      <c r="G29" s="15"/>
      <c r="H29" s="15"/>
      <c r="I29" s="16"/>
    </row>
    <row r="30" spans="1:9" x14ac:dyDescent="0.25">
      <c r="A30" s="9" t="s">
        <v>17</v>
      </c>
      <c r="B30" s="40">
        <v>1000</v>
      </c>
      <c r="C30" s="40">
        <v>1000</v>
      </c>
      <c r="D30" s="40">
        <v>1000</v>
      </c>
      <c r="E30" s="23"/>
      <c r="F30" s="15"/>
      <c r="G30" s="15"/>
      <c r="H30" s="15"/>
      <c r="I30" s="16"/>
    </row>
    <row r="31" spans="1:9" x14ac:dyDescent="0.25">
      <c r="A31" s="9" t="s">
        <v>56</v>
      </c>
      <c r="B31" s="37">
        <v>600</v>
      </c>
      <c r="C31" s="65">
        <v>0</v>
      </c>
      <c r="D31" s="65">
        <v>600</v>
      </c>
      <c r="E31" s="23"/>
      <c r="F31" s="15"/>
      <c r="G31" s="15"/>
      <c r="H31" s="15"/>
      <c r="I31" s="16"/>
    </row>
    <row r="32" spans="1:9" x14ac:dyDescent="0.25">
      <c r="A32" s="9" t="s">
        <v>68</v>
      </c>
      <c r="B32" s="73">
        <v>0</v>
      </c>
      <c r="C32" s="74">
        <v>150</v>
      </c>
      <c r="D32" s="74">
        <v>0</v>
      </c>
      <c r="E32" s="23"/>
      <c r="F32" s="15"/>
      <c r="G32" s="15"/>
      <c r="H32" s="15"/>
      <c r="I32" s="16"/>
    </row>
    <row r="33" spans="1:9" x14ac:dyDescent="0.25">
      <c r="A33" s="9" t="s">
        <v>59</v>
      </c>
      <c r="B33" s="45">
        <v>13500</v>
      </c>
      <c r="C33" s="64">
        <v>10655</v>
      </c>
      <c r="D33" s="64">
        <v>0</v>
      </c>
      <c r="E33" s="23"/>
      <c r="F33" s="15"/>
      <c r="G33" s="15"/>
      <c r="H33" s="15"/>
      <c r="I33" s="16"/>
    </row>
    <row r="34" spans="1:9" x14ac:dyDescent="0.25">
      <c r="A34" s="9" t="s">
        <v>48</v>
      </c>
      <c r="B34" s="22">
        <v>400</v>
      </c>
      <c r="C34" s="22">
        <v>1722</v>
      </c>
      <c r="D34" s="24">
        <v>1800</v>
      </c>
      <c r="E34" s="25"/>
      <c r="F34" s="15"/>
      <c r="G34" s="15"/>
      <c r="H34" s="15"/>
      <c r="I34" s="16"/>
    </row>
    <row r="35" spans="1:9" x14ac:dyDescent="0.25">
      <c r="A35" s="46" t="s">
        <v>49</v>
      </c>
      <c r="B35" s="40">
        <v>500</v>
      </c>
      <c r="C35" s="40">
        <v>504</v>
      </c>
      <c r="D35" s="40">
        <v>504</v>
      </c>
      <c r="E35" s="25"/>
      <c r="F35" s="15"/>
      <c r="G35" s="15"/>
      <c r="H35" s="15"/>
      <c r="I35" s="16"/>
    </row>
    <row r="36" spans="1:9" x14ac:dyDescent="0.25">
      <c r="A36" s="46" t="s">
        <v>63</v>
      </c>
      <c r="B36" s="22">
        <v>0</v>
      </c>
      <c r="C36" s="22">
        <v>0</v>
      </c>
      <c r="D36" s="22">
        <v>1800</v>
      </c>
      <c r="E36" s="23"/>
      <c r="F36" s="73"/>
      <c r="G36" s="73"/>
      <c r="H36" s="74"/>
      <c r="I36" s="16"/>
    </row>
    <row r="37" spans="1:9" x14ac:dyDescent="0.25">
      <c r="A37" s="3" t="s">
        <v>16</v>
      </c>
      <c r="B37" s="37">
        <v>2000</v>
      </c>
      <c r="C37" s="37">
        <v>882</v>
      </c>
      <c r="D37" s="37">
        <v>3000</v>
      </c>
      <c r="E37" s="23"/>
      <c r="F37" s="15"/>
      <c r="G37" s="15"/>
      <c r="H37" s="15"/>
      <c r="I37" s="16"/>
    </row>
    <row r="38" spans="1:9" x14ac:dyDescent="0.25">
      <c r="A38" s="9" t="s">
        <v>61</v>
      </c>
      <c r="B38" s="45">
        <v>12000</v>
      </c>
      <c r="C38" s="45">
        <v>6517</v>
      </c>
      <c r="D38" s="64">
        <v>12000</v>
      </c>
      <c r="E38" s="23"/>
      <c r="F38" s="15"/>
      <c r="G38" s="15"/>
      <c r="H38" s="15"/>
      <c r="I38" s="16"/>
    </row>
    <row r="39" spans="1:9" x14ac:dyDescent="0.25">
      <c r="A39" s="9" t="s">
        <v>60</v>
      </c>
      <c r="B39" s="45">
        <v>0</v>
      </c>
      <c r="C39" s="45">
        <v>-95</v>
      </c>
      <c r="D39" s="64">
        <v>500</v>
      </c>
      <c r="E39" s="23"/>
      <c r="F39" s="15"/>
      <c r="G39" s="15"/>
      <c r="H39" s="15"/>
      <c r="I39" s="16"/>
    </row>
    <row r="40" spans="1:9" x14ac:dyDescent="0.25">
      <c r="A40" s="9" t="s">
        <v>19</v>
      </c>
      <c r="B40" s="66">
        <v>1000</v>
      </c>
      <c r="C40" s="66">
        <v>3626</v>
      </c>
      <c r="D40" s="66">
        <v>2000</v>
      </c>
      <c r="E40" s="23"/>
      <c r="F40" s="15"/>
      <c r="G40" s="15"/>
      <c r="H40" s="15"/>
      <c r="I40" s="16"/>
    </row>
    <row r="41" spans="1:9" x14ac:dyDescent="0.25">
      <c r="A41" s="3" t="s">
        <v>6</v>
      </c>
      <c r="B41" s="22">
        <v>26000</v>
      </c>
      <c r="C41" s="22">
        <v>26978</v>
      </c>
      <c r="D41" s="22">
        <v>28000</v>
      </c>
      <c r="E41" s="23"/>
      <c r="F41" s="15"/>
      <c r="G41" s="15"/>
      <c r="H41" s="15"/>
      <c r="I41" s="16"/>
    </row>
    <row r="42" spans="1:9" x14ac:dyDescent="0.25">
      <c r="A42" s="3" t="s">
        <v>10</v>
      </c>
      <c r="B42" s="37">
        <v>1500</v>
      </c>
      <c r="C42" s="37">
        <v>3956</v>
      </c>
      <c r="D42" s="65">
        <v>5000</v>
      </c>
      <c r="E42" s="23"/>
      <c r="F42" s="15"/>
      <c r="G42" s="15"/>
      <c r="H42" s="15"/>
      <c r="I42" s="16"/>
    </row>
    <row r="43" spans="1:9" x14ac:dyDescent="0.25">
      <c r="A43" s="3" t="s">
        <v>9</v>
      </c>
      <c r="B43" s="37">
        <v>5500</v>
      </c>
      <c r="C43" s="65">
        <v>0</v>
      </c>
      <c r="D43" s="37">
        <v>5500</v>
      </c>
      <c r="E43" s="23"/>
      <c r="F43" s="15"/>
      <c r="G43" s="15"/>
      <c r="H43" s="15"/>
      <c r="I43" s="16"/>
    </row>
    <row r="44" spans="1:9" s="13" customFormat="1" x14ac:dyDescent="0.25">
      <c r="A44" s="12" t="s">
        <v>37</v>
      </c>
      <c r="B44" s="14">
        <f>SUM(B24:B43)</f>
        <v>91450</v>
      </c>
      <c r="C44" s="14">
        <f>SUM(C24:C43)</f>
        <v>85315</v>
      </c>
      <c r="D44" s="14">
        <f>SUM(D24:D43)</f>
        <v>90404</v>
      </c>
      <c r="E44" s="14">
        <f>SUM(E24:E43)</f>
        <v>0</v>
      </c>
      <c r="F44" s="36"/>
      <c r="G44" s="14"/>
      <c r="H44" s="14"/>
      <c r="I44" s="14"/>
    </row>
    <row r="45" spans="1:9" x14ac:dyDescent="0.25">
      <c r="A45" s="9" t="s">
        <v>32</v>
      </c>
      <c r="B45" s="31"/>
      <c r="C45" s="31"/>
      <c r="D45" s="22"/>
      <c r="E45" s="23"/>
      <c r="F45" s="15">
        <v>100</v>
      </c>
      <c r="G45" s="59">
        <v>30</v>
      </c>
      <c r="H45" s="15">
        <v>100</v>
      </c>
      <c r="I45" s="16"/>
    </row>
    <row r="46" spans="1:9" x14ac:dyDescent="0.25">
      <c r="A46" s="9" t="s">
        <v>43</v>
      </c>
      <c r="B46" s="22"/>
      <c r="C46" s="22"/>
      <c r="D46" s="22"/>
      <c r="E46" s="23"/>
      <c r="F46" s="15">
        <v>5000</v>
      </c>
      <c r="G46" s="59">
        <v>4935</v>
      </c>
      <c r="H46" s="15">
        <v>5000</v>
      </c>
      <c r="I46" s="16"/>
    </row>
    <row r="47" spans="1:9" x14ac:dyDescent="0.25">
      <c r="A47" s="9" t="s">
        <v>28</v>
      </c>
      <c r="B47" s="22"/>
      <c r="C47" s="22"/>
      <c r="D47" s="22"/>
      <c r="E47" s="23"/>
      <c r="F47" s="15">
        <v>1200</v>
      </c>
      <c r="G47" s="59">
        <v>1447</v>
      </c>
      <c r="H47" s="15">
        <v>1500</v>
      </c>
      <c r="I47" s="16"/>
    </row>
    <row r="48" spans="1:9" x14ac:dyDescent="0.25">
      <c r="A48" s="9" t="s">
        <v>31</v>
      </c>
      <c r="B48" s="22"/>
      <c r="C48" s="22"/>
      <c r="D48" s="22"/>
      <c r="E48" s="23"/>
      <c r="F48" s="15">
        <v>200</v>
      </c>
      <c r="G48" s="59">
        <v>932</v>
      </c>
      <c r="H48" s="15">
        <v>250</v>
      </c>
      <c r="I48" s="16"/>
    </row>
    <row r="49" spans="1:9" x14ac:dyDescent="0.25">
      <c r="A49" s="68" t="s">
        <v>62</v>
      </c>
      <c r="B49" s="69"/>
      <c r="C49" s="75"/>
      <c r="D49" s="69"/>
      <c r="E49" s="70"/>
      <c r="F49" s="61">
        <v>1700</v>
      </c>
      <c r="G49" s="59">
        <v>1305</v>
      </c>
      <c r="H49" s="61">
        <v>1500</v>
      </c>
      <c r="I49" s="16"/>
    </row>
    <row r="50" spans="1:9" x14ac:dyDescent="0.25">
      <c r="A50" s="9" t="s">
        <v>26</v>
      </c>
      <c r="B50" s="22"/>
      <c r="C50" s="22"/>
      <c r="D50" s="22"/>
      <c r="E50" s="23"/>
      <c r="F50" s="15">
        <v>4000</v>
      </c>
      <c r="G50" s="59">
        <v>3900</v>
      </c>
      <c r="H50" s="15">
        <v>4000</v>
      </c>
      <c r="I50" s="16"/>
    </row>
    <row r="51" spans="1:9" x14ac:dyDescent="0.25">
      <c r="A51" s="9" t="s">
        <v>55</v>
      </c>
      <c r="B51" s="22"/>
      <c r="C51" s="22"/>
      <c r="D51" s="22"/>
      <c r="E51" s="23"/>
      <c r="F51" s="15">
        <v>100</v>
      </c>
      <c r="G51" s="59">
        <v>0</v>
      </c>
      <c r="H51" s="15">
        <v>0</v>
      </c>
      <c r="I51" s="16"/>
    </row>
    <row r="52" spans="1:9" x14ac:dyDescent="0.25">
      <c r="A52" s="9" t="s">
        <v>45</v>
      </c>
      <c r="B52" s="22"/>
      <c r="C52" s="22"/>
      <c r="D52" s="22"/>
      <c r="E52" s="23"/>
      <c r="F52" s="15">
        <v>1000</v>
      </c>
      <c r="G52" s="59">
        <v>481</v>
      </c>
      <c r="H52" s="15">
        <v>500</v>
      </c>
      <c r="I52" s="16"/>
    </row>
    <row r="53" spans="1:9" x14ac:dyDescent="0.25">
      <c r="A53" s="9" t="s">
        <v>27</v>
      </c>
      <c r="B53" s="22"/>
      <c r="C53" s="22"/>
      <c r="D53" s="22"/>
      <c r="E53" s="23"/>
      <c r="F53" s="15">
        <v>6500</v>
      </c>
      <c r="G53" s="59">
        <v>7229</v>
      </c>
      <c r="H53" s="15">
        <v>7500</v>
      </c>
      <c r="I53" s="16"/>
    </row>
    <row r="54" spans="1:9" x14ac:dyDescent="0.25">
      <c r="A54" s="46" t="s">
        <v>51</v>
      </c>
      <c r="B54" s="22"/>
      <c r="C54" s="22"/>
      <c r="D54" s="22"/>
      <c r="E54" s="23"/>
      <c r="F54" s="58">
        <v>500</v>
      </c>
      <c r="G54" s="58">
        <v>0</v>
      </c>
      <c r="H54" s="63">
        <v>1000</v>
      </c>
      <c r="I54" s="16"/>
    </row>
    <row r="55" spans="1:9" x14ac:dyDescent="0.25">
      <c r="A55" s="9" t="s">
        <v>33</v>
      </c>
      <c r="B55" s="31"/>
      <c r="C55" s="31"/>
      <c r="D55" s="22"/>
      <c r="E55" s="23"/>
      <c r="F55" s="15">
        <v>500</v>
      </c>
      <c r="G55" s="59">
        <v>875</v>
      </c>
      <c r="H55" s="15">
        <v>875</v>
      </c>
      <c r="I55" s="16"/>
    </row>
    <row r="56" spans="1:9" x14ac:dyDescent="0.25">
      <c r="A56" s="9" t="s">
        <v>29</v>
      </c>
      <c r="B56" s="22"/>
      <c r="C56" s="22"/>
      <c r="D56" s="22"/>
      <c r="E56" s="23"/>
      <c r="F56" s="15">
        <v>100</v>
      </c>
      <c r="G56" s="59">
        <v>100</v>
      </c>
      <c r="H56" s="15">
        <v>100</v>
      </c>
      <c r="I56" s="16"/>
    </row>
    <row r="57" spans="1:9" x14ac:dyDescent="0.25">
      <c r="A57" s="9" t="s">
        <v>58</v>
      </c>
      <c r="B57" s="22"/>
      <c r="C57" s="22"/>
      <c r="D57" s="22"/>
      <c r="E57" s="23"/>
      <c r="F57" s="15"/>
      <c r="G57" s="59">
        <v>1462</v>
      </c>
      <c r="H57" s="15">
        <v>0</v>
      </c>
      <c r="I57" s="16"/>
    </row>
    <row r="58" spans="1:9" x14ac:dyDescent="0.25">
      <c r="A58" s="9" t="s">
        <v>30</v>
      </c>
      <c r="B58" s="22"/>
      <c r="C58" s="22"/>
      <c r="D58" s="22"/>
      <c r="E58" s="23"/>
      <c r="F58" s="15">
        <v>500</v>
      </c>
      <c r="G58" s="59">
        <v>559</v>
      </c>
      <c r="H58" s="15">
        <v>600</v>
      </c>
      <c r="I58" s="16"/>
    </row>
    <row r="59" spans="1:9" x14ac:dyDescent="0.25">
      <c r="A59" s="9" t="s">
        <v>25</v>
      </c>
      <c r="B59" s="31"/>
      <c r="C59" s="31"/>
      <c r="D59" s="22"/>
      <c r="E59" s="23"/>
      <c r="F59" s="15">
        <v>500</v>
      </c>
      <c r="G59" s="59">
        <v>1104</v>
      </c>
      <c r="H59" s="15">
        <v>500</v>
      </c>
      <c r="I59" s="16"/>
    </row>
    <row r="60" spans="1:9" x14ac:dyDescent="0.25">
      <c r="A60" s="9" t="s">
        <v>34</v>
      </c>
      <c r="B60" s="31"/>
      <c r="C60" s="31"/>
      <c r="D60" s="22"/>
      <c r="E60" s="23"/>
      <c r="F60" s="15">
        <v>700</v>
      </c>
      <c r="G60" s="59">
        <v>647</v>
      </c>
      <c r="H60" s="15">
        <v>700</v>
      </c>
      <c r="I60" s="16"/>
    </row>
    <row r="61" spans="1:9" s="13" customFormat="1" x14ac:dyDescent="0.25">
      <c r="A61" s="12" t="s">
        <v>38</v>
      </c>
      <c r="B61" s="32"/>
      <c r="C61" s="32"/>
      <c r="D61" s="32"/>
      <c r="E61" s="33"/>
      <c r="F61" s="34">
        <f>SUM(F45:F60)</f>
        <v>22600</v>
      </c>
      <c r="G61" s="62">
        <f>SUM(G45:G60)</f>
        <v>25006</v>
      </c>
      <c r="H61" s="34">
        <f>SUM(H45:H60)</f>
        <v>24125</v>
      </c>
      <c r="I61" s="18"/>
    </row>
    <row r="62" spans="1:9" s="5" customFormat="1" x14ac:dyDescent="0.25">
      <c r="A62" s="35" t="s">
        <v>39</v>
      </c>
      <c r="B62" s="31"/>
      <c r="C62" s="67">
        <v>3500</v>
      </c>
      <c r="D62" s="67">
        <v>3500</v>
      </c>
      <c r="E62" s="23"/>
      <c r="F62" s="20"/>
      <c r="G62" s="20"/>
      <c r="H62" s="20"/>
      <c r="I62" s="16"/>
    </row>
    <row r="63" spans="1:9" s="13" customFormat="1" x14ac:dyDescent="0.25">
      <c r="A63" s="12" t="s">
        <v>40</v>
      </c>
      <c r="B63" s="32"/>
      <c r="C63" s="32"/>
      <c r="D63" s="32"/>
      <c r="E63" s="33"/>
      <c r="F63" s="17"/>
      <c r="G63" s="17"/>
      <c r="H63" s="17"/>
      <c r="I63" s="18"/>
    </row>
    <row r="64" spans="1:9" s="5" customFormat="1" x14ac:dyDescent="0.25">
      <c r="A64" s="35"/>
      <c r="B64" s="31"/>
      <c r="C64" s="31"/>
      <c r="D64" s="31"/>
      <c r="E64" s="23"/>
      <c r="F64" s="20"/>
      <c r="G64" s="20"/>
      <c r="H64" s="20"/>
      <c r="I64" s="16"/>
    </row>
    <row r="65" spans="1:9" x14ac:dyDescent="0.25">
      <c r="A65" s="47" t="s">
        <v>2</v>
      </c>
      <c r="B65" s="48">
        <f>B12-B44</f>
        <v>4050</v>
      </c>
      <c r="C65" s="48">
        <f>C12-C44</f>
        <v>20154</v>
      </c>
      <c r="D65" s="48">
        <f>D12-D44</f>
        <v>10796</v>
      </c>
      <c r="E65" s="49"/>
      <c r="F65" s="50">
        <f>F21-F61</f>
        <v>1600</v>
      </c>
      <c r="G65" s="50">
        <f>G21-G61</f>
        <v>760</v>
      </c>
      <c r="H65" s="50">
        <f>H21-H61</f>
        <v>75</v>
      </c>
      <c r="I65" s="49"/>
    </row>
    <row r="66" spans="1:9" x14ac:dyDescent="0.25">
      <c r="A66" s="7"/>
      <c r="B66" s="31"/>
      <c r="C66" s="31"/>
      <c r="D66" s="22"/>
      <c r="E66" s="23"/>
      <c r="F66" s="15"/>
      <c r="G66" s="15"/>
      <c r="H66" s="15"/>
      <c r="I66" s="16"/>
    </row>
    <row r="67" spans="1:9" x14ac:dyDescent="0.25">
      <c r="A67" s="43" t="s">
        <v>14</v>
      </c>
      <c r="B67" s="44">
        <f>B26+B27+B38+B39+B33</f>
        <v>33000</v>
      </c>
      <c r="C67" s="44">
        <f t="shared" ref="C67:D67" si="0">C26+C27+C38+C39+C33</f>
        <v>27850</v>
      </c>
      <c r="D67" s="44">
        <f t="shared" si="0"/>
        <v>21000</v>
      </c>
      <c r="E67" s="23"/>
      <c r="F67" s="15"/>
      <c r="G67" s="15"/>
      <c r="H67" s="15"/>
      <c r="I67" s="16"/>
    </row>
    <row r="68" spans="1:9" x14ac:dyDescent="0.25">
      <c r="A68" s="41" t="s">
        <v>12</v>
      </c>
      <c r="B68" s="42">
        <f>B29+B30+B35+B40</f>
        <v>6000</v>
      </c>
      <c r="C68" s="42">
        <f>C29+C30+C35+C40</f>
        <v>7668</v>
      </c>
      <c r="D68" s="42">
        <f>D29+D30+D35+D40</f>
        <v>6504</v>
      </c>
      <c r="E68" s="23"/>
      <c r="F68" s="15"/>
      <c r="G68" s="15"/>
      <c r="H68" s="15"/>
      <c r="I68" s="16"/>
    </row>
    <row r="69" spans="1:9" x14ac:dyDescent="0.25">
      <c r="A69" s="38" t="s">
        <v>53</v>
      </c>
      <c r="B69" s="39">
        <f>B24+B31+B37+B42+B43</f>
        <v>10700</v>
      </c>
      <c r="C69" s="39">
        <f>C24+C31+C37+C42+C43</f>
        <v>5973</v>
      </c>
      <c r="D69" s="39">
        <f>D24+D31+D37+D42+D43</f>
        <v>15300</v>
      </c>
      <c r="E69" s="23"/>
      <c r="F69" s="15"/>
      <c r="G69" s="15"/>
      <c r="H69" s="15"/>
      <c r="I69" s="16"/>
    </row>
    <row r="70" spans="1:9" x14ac:dyDescent="0.25">
      <c r="A70" s="56" t="s">
        <v>51</v>
      </c>
      <c r="B70" s="56"/>
      <c r="C70" s="71"/>
      <c r="D70" s="71"/>
      <c r="E70" s="71"/>
      <c r="F70" s="72">
        <f>F54</f>
        <v>500</v>
      </c>
      <c r="G70" s="57">
        <f>G54</f>
        <v>0</v>
      </c>
      <c r="H70" s="57">
        <f>H54</f>
        <v>1000</v>
      </c>
      <c r="I70" s="16"/>
    </row>
    <row r="71" spans="1:9" x14ac:dyDescent="0.25">
      <c r="A71" s="8" t="s">
        <v>13</v>
      </c>
      <c r="B71" s="21">
        <f>SUM(B67:B70)</f>
        <v>49700</v>
      </c>
      <c r="C71" s="21">
        <f>SUM(C67:C70)</f>
        <v>41491</v>
      </c>
      <c r="D71" s="21">
        <f>SUM(D67:D70)</f>
        <v>42804</v>
      </c>
      <c r="E71" s="26"/>
      <c r="F71" s="15"/>
      <c r="G71" s="15"/>
      <c r="H71" s="15"/>
      <c r="I71" s="16"/>
    </row>
    <row r="72" spans="1:9" x14ac:dyDescent="0.25">
      <c r="B72" s="15"/>
      <c r="C72" s="15"/>
      <c r="D72" s="15"/>
      <c r="E72" s="23"/>
      <c r="F72" s="15"/>
      <c r="G72" s="15"/>
      <c r="H72" s="15"/>
      <c r="I72" s="16"/>
    </row>
    <row r="73" spans="1:9" x14ac:dyDescent="0.25">
      <c r="A73" s="1" t="s">
        <v>41</v>
      </c>
      <c r="B73" s="31">
        <f>B5-B25</f>
        <v>8000</v>
      </c>
      <c r="C73" s="31">
        <f>C5-C25</f>
        <v>13583</v>
      </c>
      <c r="D73" s="31">
        <f>D5-D25</f>
        <v>10500</v>
      </c>
      <c r="E73" s="23"/>
      <c r="F73" s="15"/>
      <c r="G73" s="15"/>
      <c r="H73" s="15"/>
      <c r="I73" s="16"/>
    </row>
    <row r="74" spans="1:9" x14ac:dyDescent="0.25">
      <c r="A74" s="1" t="s">
        <v>42</v>
      </c>
      <c r="B74" s="31">
        <f>B9-B40</f>
        <v>0</v>
      </c>
      <c r="C74" s="31">
        <f>C9-C40</f>
        <v>-1</v>
      </c>
      <c r="D74" s="31">
        <f>D9-D40</f>
        <v>0</v>
      </c>
      <c r="E74" s="23"/>
      <c r="F74" s="15"/>
      <c r="G74" s="15"/>
      <c r="H74" s="15"/>
      <c r="I74" s="16"/>
    </row>
    <row r="75" spans="1:9" x14ac:dyDescent="0.25">
      <c r="A75" s="1" t="s">
        <v>52</v>
      </c>
      <c r="B75" s="31">
        <f>B11-B41</f>
        <v>39000</v>
      </c>
      <c r="C75" s="31">
        <f>(C10+C11)-C41</f>
        <v>39371</v>
      </c>
      <c r="D75" s="31">
        <f>(D10+D11)-D41</f>
        <v>45700</v>
      </c>
      <c r="E75" s="23"/>
      <c r="F75" s="15"/>
      <c r="G75" s="15"/>
      <c r="H75" s="15"/>
      <c r="I75" s="16"/>
    </row>
    <row r="76" spans="1:9" x14ac:dyDescent="0.25">
      <c r="B76" s="15"/>
      <c r="C76" s="15"/>
      <c r="D76" s="15"/>
      <c r="E76" s="23"/>
      <c r="F76" s="15"/>
      <c r="G76" s="15"/>
      <c r="H76" s="15"/>
      <c r="I76" s="16"/>
    </row>
    <row r="77" spans="1:9" x14ac:dyDescent="0.25">
      <c r="A77" s="1" t="s">
        <v>47</v>
      </c>
      <c r="B77" s="27"/>
      <c r="C77" s="15"/>
      <c r="D77" s="22"/>
      <c r="E77" s="23"/>
      <c r="F77" s="15">
        <f>F15-F47</f>
        <v>-200</v>
      </c>
      <c r="G77" s="15">
        <f>G15-G47</f>
        <v>-228</v>
      </c>
      <c r="H77" s="15">
        <f>H15-H47</f>
        <v>0</v>
      </c>
      <c r="I77" s="16"/>
    </row>
    <row r="78" spans="1:9" x14ac:dyDescent="0.25">
      <c r="A78" s="1" t="s">
        <v>46</v>
      </c>
      <c r="B78" s="27"/>
      <c r="C78" s="15"/>
      <c r="D78" s="22"/>
      <c r="E78" s="23"/>
      <c r="F78" s="15">
        <f>F14-F46</f>
        <v>3800</v>
      </c>
      <c r="G78" s="15">
        <f>G14-G46</f>
        <v>1934</v>
      </c>
      <c r="H78" s="15">
        <f>H14-H46</f>
        <v>2000</v>
      </c>
      <c r="I78" s="16"/>
    </row>
    <row r="79" spans="1:9" x14ac:dyDescent="0.25">
      <c r="B79" s="27"/>
      <c r="C79" s="22"/>
      <c r="D79" s="22"/>
      <c r="E79" s="23"/>
      <c r="F79" s="15"/>
      <c r="G79" s="15"/>
      <c r="H79" s="15"/>
      <c r="I79" s="16"/>
    </row>
    <row r="80" spans="1:9" x14ac:dyDescent="0.25">
      <c r="B80" s="27"/>
      <c r="C80" s="22"/>
      <c r="D80" s="22"/>
      <c r="E80" s="23"/>
      <c r="F80" s="15"/>
      <c r="G80" s="15"/>
      <c r="H80" s="15"/>
      <c r="I80" s="16"/>
    </row>
    <row r="81" spans="1:10" x14ac:dyDescent="0.25">
      <c r="B81" s="27"/>
      <c r="C81" s="22"/>
      <c r="D81" s="22"/>
      <c r="E81" s="23"/>
      <c r="F81" s="15"/>
      <c r="G81" s="15"/>
      <c r="H81" s="15"/>
      <c r="I81" s="16"/>
    </row>
    <row r="82" spans="1:10" x14ac:dyDescent="0.25">
      <c r="B82" s="27"/>
      <c r="C82" s="22"/>
      <c r="D82" s="22"/>
      <c r="E82" s="23"/>
      <c r="F82" s="15"/>
      <c r="G82" s="15"/>
      <c r="H82" s="15"/>
      <c r="I82" s="16"/>
    </row>
    <row r="83" spans="1:10" x14ac:dyDescent="0.25">
      <c r="B83" s="28"/>
      <c r="C83" s="29"/>
      <c r="D83" s="29"/>
      <c r="E83" s="30"/>
    </row>
    <row r="84" spans="1:10" x14ac:dyDescent="0.25">
      <c r="B84" s="28"/>
      <c r="C84" s="29"/>
      <c r="D84" s="29"/>
      <c r="E84" s="30"/>
    </row>
    <row r="85" spans="1:10" x14ac:dyDescent="0.25">
      <c r="B85" s="28"/>
      <c r="C85" s="29"/>
      <c r="D85" s="29"/>
      <c r="E85" s="30"/>
    </row>
    <row r="86" spans="1:10" x14ac:dyDescent="0.25">
      <c r="B86" s="28"/>
      <c r="C86" s="29"/>
      <c r="D86" s="29"/>
      <c r="E86" s="30"/>
    </row>
    <row r="87" spans="1:10" x14ac:dyDescent="0.25">
      <c r="B87" s="28"/>
      <c r="C87" s="29"/>
      <c r="D87" s="29"/>
      <c r="E87" s="30"/>
    </row>
    <row r="88" spans="1:10" x14ac:dyDescent="0.25">
      <c r="B88" s="28"/>
      <c r="C88" s="29"/>
      <c r="D88" s="29"/>
      <c r="E88" s="30"/>
    </row>
    <row r="89" spans="1:10" x14ac:dyDescent="0.25">
      <c r="B89" s="28"/>
      <c r="C89" s="29"/>
      <c r="D89" s="29"/>
      <c r="E89" s="30"/>
    </row>
    <row r="90" spans="1:10" x14ac:dyDescent="0.25">
      <c r="B90" s="28"/>
      <c r="C90" s="29"/>
      <c r="D90" s="29"/>
      <c r="E90" s="30"/>
    </row>
    <row r="91" spans="1:10" x14ac:dyDescent="0.25">
      <c r="B91" s="28"/>
      <c r="C91" s="29"/>
      <c r="D91" s="29"/>
      <c r="E91" s="30"/>
    </row>
    <row r="92" spans="1:10" x14ac:dyDescent="0.25">
      <c r="A92" s="5"/>
      <c r="B92" s="53"/>
      <c r="C92" s="54"/>
      <c r="D92" s="54"/>
      <c r="E92" s="54"/>
      <c r="F92" s="5"/>
      <c r="G92" s="5"/>
      <c r="H92" s="5"/>
      <c r="I92" s="5"/>
      <c r="J92" s="5"/>
    </row>
    <row r="93" spans="1:10" x14ac:dyDescent="0.25">
      <c r="A93" s="5"/>
      <c r="B93" s="53"/>
      <c r="C93" s="54"/>
      <c r="D93" s="54"/>
      <c r="E93" s="54"/>
      <c r="F93" s="5"/>
      <c r="G93" s="5"/>
      <c r="H93" s="5"/>
      <c r="I93" s="5"/>
      <c r="J93" s="5"/>
    </row>
    <row r="94" spans="1:10" x14ac:dyDescent="0.25">
      <c r="A94" s="5"/>
      <c r="B94" s="5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5"/>
      <c r="C433" s="5"/>
      <c r="D433" s="5"/>
      <c r="E433" s="5"/>
      <c r="F433" s="5"/>
      <c r="G433" s="5"/>
      <c r="H433" s="5"/>
      <c r="I433" s="5"/>
      <c r="J433" s="5"/>
    </row>
  </sheetData>
  <sortState xmlns:xlrd2="http://schemas.microsoft.com/office/spreadsheetml/2017/richdata2" ref="A22:L23">
    <sortCondition ref="A23:A27"/>
  </sortState>
  <phoneticPr fontId="5" type="noConversion"/>
  <pageMargins left="0.25" right="0.25" top="0.75" bottom="0.75" header="0.3" footer="0.3"/>
  <pageSetup scale="91" fitToHeight="0" orientation="portrait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Krzywonos,Lech</cp:lastModifiedBy>
  <cp:lastPrinted>2019-06-17T16:35:55Z</cp:lastPrinted>
  <dcterms:created xsi:type="dcterms:W3CDTF">2011-05-30T16:41:47Z</dcterms:created>
  <dcterms:modified xsi:type="dcterms:W3CDTF">2019-07-08T17:26:54Z</dcterms:modified>
</cp:coreProperties>
</file>